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skontoret.local\DFS\susers\Mikael.Westerlund\Desktop\"/>
    </mc:Choice>
  </mc:AlternateContent>
  <xr:revisionPtr revIDLastSave="0" documentId="8_{303D6B6C-C864-424A-B0EC-F98CBE383F4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" sheetId="2" r:id="rId1"/>
    <sheet name="Myndighetsregister" sheetId="1" r:id="rId2"/>
  </sheets>
  <definedNames>
    <definedName name="_xlnm._FilterDatabase" localSheetId="1" hidden="1">Myndighetsregister!$A$1:$AD$347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8" i="1" l="1"/>
  <c r="P347" i="1" l="1"/>
  <c r="O347" i="1"/>
  <c r="Q347" i="1"/>
  <c r="AE348" i="1" l="1"/>
  <c r="D347" i="1" l="1"/>
  <c r="N347" i="1"/>
  <c r="I28" i="1"/>
  <c r="I79" i="1"/>
  <c r="I123" i="1"/>
  <c r="I151" i="1"/>
  <c r="I162" i="1"/>
  <c r="I225" i="1"/>
  <c r="I230" i="1"/>
  <c r="I242" i="1"/>
  <c r="I248" i="1"/>
  <c r="I269" i="1"/>
  <c r="I278" i="1"/>
  <c r="I310" i="1"/>
  <c r="I319" i="1"/>
  <c r="I321" i="1"/>
  <c r="I324" i="1"/>
  <c r="I330" i="1"/>
  <c r="L347" i="1"/>
  <c r="J347" i="1"/>
  <c r="K347" i="1"/>
  <c r="M347" i="1"/>
  <c r="I347" i="1" l="1"/>
  <c r="X347" i="1" l="1"/>
  <c r="W347" i="1"/>
  <c r="V347" i="1"/>
  <c r="U347" i="1"/>
  <c r="T347" i="1"/>
  <c r="S347" i="1"/>
  <c r="R347" i="1"/>
</calcChain>
</file>

<file path=xl/sharedStrings.xml><?xml version="1.0" encoding="utf-8"?>
<sst xmlns="http://schemas.openxmlformats.org/spreadsheetml/2006/main" count="2285" uniqueCount="1222">
  <si>
    <t>Listan avser myndigheter enligt Statskontorets och SCB:s definition.</t>
  </si>
  <si>
    <t>Uppgifter om myndigheter i den statliga redovisningsorganisationen (ESV) uppdaterades efter lista på deras hemsida 2017-06-10</t>
  </si>
  <si>
    <t>"ÅA" är en förkortning för årsarbetskrafter</t>
  </si>
  <si>
    <t>COFOG är en förkortning för "Classification of the Functions of Government"</t>
  </si>
  <si>
    <t>Arbetskrafter för myndigheter med värdmyndigheter räknas ibland in i sina respektive värdmyndigheters arbetskrafter.</t>
  </si>
  <si>
    <t>Vissa småmyndigheter har ingen värdmyndighet. Dessa myndigheters årsarbetskrafter ingår därför inte i SCB:s siffror och har lagts till manuellt.</t>
  </si>
  <si>
    <t>I kolumnen "justerade ÅA" anges årsarbetskrafter för alla småmyndigheterna och värdmyndigheternas årsarbetskrafter har justerats därefter.</t>
  </si>
  <si>
    <t>Utöver Statskontoret och SCB finns andra som för register över antal myndigheter. Här kan särskilt ESV, Arbetsgivarverket och Regeringskansliet nämnas.</t>
  </si>
  <si>
    <t>ESV räknar myndigheter som ingår i den statliga redovisningsorganisationen.</t>
  </si>
  <si>
    <t>Arbetsgivarverket räknar myndigheter med egna anställda, arbetsgivare, som är obligatoriska medlemmar i medlemsorganisationen Arbetsgivarverket.</t>
  </si>
  <si>
    <t>KONTAKTPERSON</t>
  </si>
  <si>
    <t>Statskontoret</t>
  </si>
  <si>
    <t>COFOG</t>
  </si>
  <si>
    <t>1. Allmän offentlig förvaltning</t>
  </si>
  <si>
    <t>2. Försvar</t>
  </si>
  <si>
    <t>3. Samhällsskydd</t>
  </si>
  <si>
    <t>4. Näringslivsfrågor</t>
  </si>
  <si>
    <t>5. Miljöskydd</t>
  </si>
  <si>
    <t>6. Bostadsförsörjning och samhällsutveckling</t>
  </si>
  <si>
    <t>7. Hälso- och sjukvård</t>
  </si>
  <si>
    <t>8. Fritidsverksamhet, kultur och religion</t>
  </si>
  <si>
    <t>9. Utbildning</t>
  </si>
  <si>
    <t>10. Socialt skydd</t>
  </si>
  <si>
    <t>MYNDIGHETSDEFINITION</t>
  </si>
  <si>
    <t>De centrala delarna i definitionen av en myndighet är att:</t>
  </si>
  <si>
    <t>1. Myndigheten lyder under regering eller riksdag</t>
  </si>
  <si>
    <t>2. Myndigheten styrs av en särskild instruktion eller lag</t>
  </si>
  <si>
    <t>3. Myndighetens verksamhet är permanent</t>
  </si>
  <si>
    <t>Källa: Avsnitt 1.2 i "Statsförvaltningens utveckling 1990-2005" (Statskontoret 2005:32)</t>
  </si>
  <si>
    <t>LNr</t>
  </si>
  <si>
    <t>Myndighet</t>
  </si>
  <si>
    <t>Alternativt namn</t>
  </si>
  <si>
    <t>Antal</t>
  </si>
  <si>
    <t>COFOG10</t>
  </si>
  <si>
    <t>Orgnr</t>
  </si>
  <si>
    <t>ÅA_kommentar</t>
  </si>
  <si>
    <t>ÅA_2017</t>
  </si>
  <si>
    <t>ÅA 2018</t>
  </si>
  <si>
    <t>ÅA 2019</t>
  </si>
  <si>
    <t>ÅA 2020</t>
  </si>
  <si>
    <t>ÅA 2021</t>
  </si>
  <si>
    <t>ÅA 2022</t>
  </si>
  <si>
    <t>ÅA 2023</t>
  </si>
  <si>
    <t>Domstolar och domstolsverket</t>
  </si>
  <si>
    <t>Universitet</t>
  </si>
  <si>
    <t>AP-fond</t>
  </si>
  <si>
    <t>Affärsverk</t>
  </si>
  <si>
    <t>GD</t>
  </si>
  <si>
    <t>ESV</t>
  </si>
  <si>
    <t>AgV</t>
  </si>
  <si>
    <t>DV</t>
  </si>
  <si>
    <t>Värdmyndighet</t>
  </si>
  <si>
    <t>Departement</t>
  </si>
  <si>
    <t>Ledningsform</t>
  </si>
  <si>
    <t>SFS</t>
  </si>
  <si>
    <t>Affärsverket svenska kraftnät</t>
  </si>
  <si>
    <t>202100-4284</t>
  </si>
  <si>
    <t>Klimat- och näringslivsdepartementet</t>
  </si>
  <si>
    <t>Styrelse</t>
  </si>
  <si>
    <t>2007:1119</t>
  </si>
  <si>
    <t>Alingsås tingsrätt</t>
  </si>
  <si>
    <t>202100-2742</t>
  </si>
  <si>
    <t>Ingår i Domstolsverket</t>
  </si>
  <si>
    <t>Justitiedepartementet</t>
  </si>
  <si>
    <t>Domstol</t>
  </si>
  <si>
    <t>Alkoholsortimentsnämnden</t>
  </si>
  <si>
    <t>202100-5943</t>
  </si>
  <si>
    <t>Kammarkollegiet</t>
  </si>
  <si>
    <t>Socialdepartementet</t>
  </si>
  <si>
    <t>Nämnd</t>
  </si>
  <si>
    <t>2007:1216</t>
  </si>
  <si>
    <t>Allmänna reklamationsnämnden</t>
  </si>
  <si>
    <t>202100-3625</t>
  </si>
  <si>
    <t>Finansdepartementet</t>
  </si>
  <si>
    <t>Enrådighet</t>
  </si>
  <si>
    <t>2015:739</t>
  </si>
  <si>
    <t>Andra AP-fonden</t>
  </si>
  <si>
    <t>857209-0606</t>
  </si>
  <si>
    <t>Uppgiften hämtas från årsredovisningen (medelantal anställda)</t>
  </si>
  <si>
    <t>Lag 2000:192</t>
  </si>
  <si>
    <t>Ansvarsnämnden för djurens hälso- och sjukvård</t>
  </si>
  <si>
    <t>202100-6834</t>
  </si>
  <si>
    <t>Jordbruksverket</t>
  </si>
  <si>
    <t>Landsbygds- och infrastrukturdepartementet</t>
  </si>
  <si>
    <t>2009:1386</t>
  </si>
  <si>
    <t>Arbetsdomstolen</t>
  </si>
  <si>
    <t>202100-2122</t>
  </si>
  <si>
    <t>Arbetsmarknadsdepartementet</t>
  </si>
  <si>
    <t>1988:1137</t>
  </si>
  <si>
    <t>Arbetsförmedlingen</t>
  </si>
  <si>
    <t>202100-2114</t>
  </si>
  <si>
    <t>2022:811</t>
  </si>
  <si>
    <t>Arbetsgivarverket</t>
  </si>
  <si>
    <t>202100-3476</t>
  </si>
  <si>
    <t>Arbetsgivarkollegium</t>
  </si>
  <si>
    <t>2007:829</t>
  </si>
  <si>
    <t>Arbetsmiljöverket</t>
  </si>
  <si>
    <t>202100-2148</t>
  </si>
  <si>
    <t>2007:913</t>
  </si>
  <si>
    <t>Arvsfondsdelegationen</t>
  </si>
  <si>
    <t>202100-5950</t>
  </si>
  <si>
    <t>Lag 2021:401</t>
  </si>
  <si>
    <t>Attunda tingsrätt</t>
  </si>
  <si>
    <t>Barnombudsmannen</t>
  </si>
  <si>
    <t>BO</t>
  </si>
  <si>
    <t>202100-3690</t>
  </si>
  <si>
    <t>Lag 1993:335</t>
  </si>
  <si>
    <t>Blekinge tekniska högskola</t>
  </si>
  <si>
    <t>202100-4011</t>
  </si>
  <si>
    <t>Utbildningsdepartementet</t>
  </si>
  <si>
    <t>Universitet eller högskola</t>
  </si>
  <si>
    <t>1993:100</t>
  </si>
  <si>
    <t>Blekinge tingsrätt</t>
  </si>
  <si>
    <t>Bokföringsnämnden</t>
  </si>
  <si>
    <t>202100-3278</t>
  </si>
  <si>
    <t>2017:153</t>
  </si>
  <si>
    <t>Bolagsverket</t>
  </si>
  <si>
    <t>202100-5489</t>
  </si>
  <si>
    <t>2007:1110</t>
  </si>
  <si>
    <t>Borås tingsrätt</t>
  </si>
  <si>
    <t>Boverket</t>
  </si>
  <si>
    <t>202100-3989</t>
  </si>
  <si>
    <t>2022:208</t>
  </si>
  <si>
    <t>Brottsförebyggande rådet</t>
  </si>
  <si>
    <t>Brå</t>
  </si>
  <si>
    <t>202100-0068</t>
  </si>
  <si>
    <t>2016:1201</t>
  </si>
  <si>
    <t>Brottsoffermyndigheten</t>
  </si>
  <si>
    <t>202100-3435</t>
  </si>
  <si>
    <t>2007:1171</t>
  </si>
  <si>
    <t>Centrala djurförsöksetiska nämnden</t>
  </si>
  <si>
    <t>202100-6909</t>
  </si>
  <si>
    <t>Lag 2018:1192</t>
  </si>
  <si>
    <t>Centrala studiestödsnämnden</t>
  </si>
  <si>
    <t>CSN</t>
  </si>
  <si>
    <t>202100-1819</t>
  </si>
  <si>
    <t>2017:1114</t>
  </si>
  <si>
    <t>Delegationen för folkrättslig granskning av vapenprojekt</t>
  </si>
  <si>
    <t>202100-6842</t>
  </si>
  <si>
    <t>RK/Fö</t>
  </si>
  <si>
    <t>Försvarsdepartementet</t>
  </si>
  <si>
    <t>2007:936</t>
  </si>
  <si>
    <t>Diskrimineringsombudsmannen</t>
  </si>
  <si>
    <t>DO</t>
  </si>
  <si>
    <t>20210-06073</t>
  </si>
  <si>
    <t>2008:1403</t>
  </si>
  <si>
    <t>Domarnämnden</t>
  </si>
  <si>
    <t>202100-6081</t>
  </si>
  <si>
    <t>2010:1793</t>
  </si>
  <si>
    <t>Domstolsverket</t>
  </si>
  <si>
    <t>SCB räknar in hovrätter, förvaltningsrätter mfl i Domstolsverkets åa. Siffran stämmer ej överrens med Domstolsverkets egna uppgifter då de använder olika beräkningsmetoder</t>
  </si>
  <si>
    <t>2007:1073</t>
  </si>
  <si>
    <t>E-hälsomyndigheten</t>
  </si>
  <si>
    <t>202100-6552</t>
  </si>
  <si>
    <t>2013:1031</t>
  </si>
  <si>
    <t>Ekobrottsmyndigheten</t>
  </si>
  <si>
    <t>202100-4979</t>
  </si>
  <si>
    <t>2015:744</t>
  </si>
  <si>
    <t>Ekonomistyrningsverket</t>
  </si>
  <si>
    <t>202100-5026</t>
  </si>
  <si>
    <t>2016:1032</t>
  </si>
  <si>
    <t>Eksjö tingsrätt</t>
  </si>
  <si>
    <t>Elsäkerhetsverket</t>
  </si>
  <si>
    <t>202100-4466</t>
  </si>
  <si>
    <t>2007:1121</t>
  </si>
  <si>
    <t>Energimarknadsinspektionen</t>
  </si>
  <si>
    <t>202100-5695</t>
  </si>
  <si>
    <t>2016:742</t>
  </si>
  <si>
    <t>Eskilstuna tingsrätt</t>
  </si>
  <si>
    <t>Etikprövningsmyndigheten</t>
  </si>
  <si>
    <t>202100-6925</t>
  </si>
  <si>
    <t>2018:1879</t>
  </si>
  <si>
    <t>Exportkreditnämnden</t>
  </si>
  <si>
    <t>EKN</t>
  </si>
  <si>
    <t>202100-2098</t>
  </si>
  <si>
    <t>Utrikesdepartementet</t>
  </si>
  <si>
    <t>2007:1217</t>
  </si>
  <si>
    <t>Falu tingsrätt</t>
  </si>
  <si>
    <t>Fastighetsmäklarinspektionen</t>
  </si>
  <si>
    <t>FMI</t>
  </si>
  <si>
    <t>202100-4870</t>
  </si>
  <si>
    <t>2009:606</t>
  </si>
  <si>
    <t>Fideikommissnämnden</t>
  </si>
  <si>
    <t>202100-0043</t>
  </si>
  <si>
    <t>2007:1074</t>
  </si>
  <si>
    <t>Finansinspektionen</t>
  </si>
  <si>
    <t>FI</t>
  </si>
  <si>
    <t>202100-4235</t>
  </si>
  <si>
    <t>2009:93</t>
  </si>
  <si>
    <t>Finanspolitiska rådet</t>
  </si>
  <si>
    <t>202100-5687</t>
  </si>
  <si>
    <t>2011:446</t>
  </si>
  <si>
    <t>Fjärde AP-fonden</t>
  </si>
  <si>
    <t>802005-1952</t>
  </si>
  <si>
    <t>Medelantal anställda enligt årsredovisningen</t>
  </si>
  <si>
    <t>Folke Bernadotteakademin</t>
  </si>
  <si>
    <t>FBA</t>
  </si>
  <si>
    <t>202100-5380</t>
  </si>
  <si>
    <t>2020:767</t>
  </si>
  <si>
    <t>Folkhälsomyndigheten</t>
  </si>
  <si>
    <t>202100-6545</t>
  </si>
  <si>
    <t>2021:248</t>
  </si>
  <si>
    <t>Fondtorgsnämnden</t>
  </si>
  <si>
    <t>??</t>
  </si>
  <si>
    <t>202100-7030</t>
  </si>
  <si>
    <t>Statens pensionsverk</t>
  </si>
  <si>
    <t>2022:759</t>
  </si>
  <si>
    <t>Forskarskattenämnden</t>
  </si>
  <si>
    <t>202100-5893</t>
  </si>
  <si>
    <t>Skatteverket</t>
  </si>
  <si>
    <t>2007:786</t>
  </si>
  <si>
    <t>Forskningsrådet för hälsa, arbetsliv och välfärd</t>
  </si>
  <si>
    <t>FORTE</t>
  </si>
  <si>
    <t>202100-5240</t>
  </si>
  <si>
    <t>2007:1431</t>
  </si>
  <si>
    <t>Forskningsrådet för miljö, areella näringar och samhällsbyggande</t>
  </si>
  <si>
    <t>Formas</t>
  </si>
  <si>
    <t>202100-5232</t>
  </si>
  <si>
    <t>2007:1024</t>
  </si>
  <si>
    <t>Fortifikationsverket</t>
  </si>
  <si>
    <t>202100-4607</t>
  </si>
  <si>
    <t>2007:758</t>
  </si>
  <si>
    <t>Forum för levande historia</t>
  </si>
  <si>
    <t>202100-5356</t>
  </si>
  <si>
    <t>Kulturdepartementet</t>
  </si>
  <si>
    <t>2007:1197</t>
  </si>
  <si>
    <t>Första AP-fonden</t>
  </si>
  <si>
    <t>802005-7538</t>
  </si>
  <si>
    <t>Försvarets materielverk</t>
  </si>
  <si>
    <t>FMV</t>
  </si>
  <si>
    <t>202100-0340</t>
  </si>
  <si>
    <t>2007:854</t>
  </si>
  <si>
    <t>Försvarets radioanstalt</t>
  </si>
  <si>
    <t>FRA</t>
  </si>
  <si>
    <t>202100-0365</t>
  </si>
  <si>
    <t>ingen uppgift</t>
  </si>
  <si>
    <t>Ingen uppgift</t>
  </si>
  <si>
    <t>Ingen uppg</t>
  </si>
  <si>
    <t>2007:937</t>
  </si>
  <si>
    <t>Försvarshögskolan</t>
  </si>
  <si>
    <t>202100-4730</t>
  </si>
  <si>
    <t>2007:1164</t>
  </si>
  <si>
    <t xml:space="preserve">Försvarsmakten </t>
  </si>
  <si>
    <t>202100-4615</t>
  </si>
  <si>
    <t>2007:1266</t>
  </si>
  <si>
    <t>Försvarsunderrättelsedomstolen</t>
  </si>
  <si>
    <t>202100-6313</t>
  </si>
  <si>
    <t/>
  </si>
  <si>
    <t>Försäkringskassan</t>
  </si>
  <si>
    <t>202100-5521</t>
  </si>
  <si>
    <t>2009:1174</t>
  </si>
  <si>
    <t>Förvaltningsrätten i Falun</t>
  </si>
  <si>
    <t>Förvaltningsrätten i Göteborg</t>
  </si>
  <si>
    <t>Förvaltningsrätten i Härnösand</t>
  </si>
  <si>
    <t>Förvaltningsrätten i Jönköping</t>
  </si>
  <si>
    <t>Förvaltningsrätten i Karlstad</t>
  </si>
  <si>
    <t>Förvaltningsrätten i Linköping</t>
  </si>
  <si>
    <t>Förvaltningsrätten i Luleå</t>
  </si>
  <si>
    <t>Förvaltningsrätten i Malmö</t>
  </si>
  <si>
    <t>Förvaltningsrätten i Stockholm</t>
  </si>
  <si>
    <t>Förvaltningsrätten i Umeå</t>
  </si>
  <si>
    <t>Förvaltningsrätten i Uppsala</t>
  </si>
  <si>
    <t>Förvaltningsrätten i Växjö</t>
  </si>
  <si>
    <t>Gentekniknämnden</t>
  </si>
  <si>
    <t>202100-4813</t>
  </si>
  <si>
    <t>Vetenskapsrådet</t>
  </si>
  <si>
    <t>2007:1075</t>
  </si>
  <si>
    <t>Gotlands tingsrätt</t>
  </si>
  <si>
    <t>Granskningsnämnden för försvarsuppfinningar</t>
  </si>
  <si>
    <t>202100-6859</t>
  </si>
  <si>
    <t>Patent- och registreringsverket</t>
  </si>
  <si>
    <t>2007:855</t>
  </si>
  <si>
    <t>Gymnastik- och idrottshögskolan</t>
  </si>
  <si>
    <t>GIH</t>
  </si>
  <si>
    <t>202100-4334</t>
  </si>
  <si>
    <t>Gällivare tingsrätt</t>
  </si>
  <si>
    <t>Gävle tingsrätt</t>
  </si>
  <si>
    <t>Göta hovrätt</t>
  </si>
  <si>
    <t>Göteborgs tingsrätt</t>
  </si>
  <si>
    <t>Göteborgs universitet</t>
  </si>
  <si>
    <t>GU</t>
  </si>
  <si>
    <t>202100-3153</t>
  </si>
  <si>
    <t>Halmstads tingsrätt</t>
  </si>
  <si>
    <t>Haparanda tingsrätt</t>
  </si>
  <si>
    <t>Harpsundsnämnden</t>
  </si>
  <si>
    <t>202100-4250</t>
  </si>
  <si>
    <t>Uppgift från enkät små mynd. 2016</t>
  </si>
  <si>
    <t>Statsrådsberedningen</t>
  </si>
  <si>
    <t xml:space="preserve">2007:1227 </t>
  </si>
  <si>
    <t>Havs- och vattenmyndigheten</t>
  </si>
  <si>
    <t>HaV</t>
  </si>
  <si>
    <t>202100-6420</t>
  </si>
  <si>
    <t>2011:619</t>
  </si>
  <si>
    <t>Helsingborgs tingsrätt</t>
  </si>
  <si>
    <t>Hovrätten för Nedre Norrland</t>
  </si>
  <si>
    <t>Hovrätten för Västra Sverige</t>
  </si>
  <si>
    <t>Hovrätten för Övre Norrland</t>
  </si>
  <si>
    <t>Hovrätten över Skåne och Blekinge</t>
  </si>
  <si>
    <t>Hudiksvalls tingsrätt</t>
  </si>
  <si>
    <t>Hyresnämnden i Göteborg</t>
  </si>
  <si>
    <t>Domstol (Hyresnämnd)</t>
  </si>
  <si>
    <t>Hyresnämnden i Jönköping</t>
  </si>
  <si>
    <t>Hyresnämnden i Linköping</t>
  </si>
  <si>
    <t>Hyresnämnden i Malmö</t>
  </si>
  <si>
    <t>Hyresnämnden i Stockholm</t>
  </si>
  <si>
    <t>Hyresnämnden i Sundsvall</t>
  </si>
  <si>
    <t>Hyresnämnden i Umeå</t>
  </si>
  <si>
    <t>Hyresnämnden i Västerås</t>
  </si>
  <si>
    <t>Hälso- och sjukvårdens ansvarsnämnd</t>
  </si>
  <si>
    <t>HSAN</t>
  </si>
  <si>
    <t>202100-3765</t>
  </si>
  <si>
    <t>Socialstyrelsen</t>
  </si>
  <si>
    <t>2011:582</t>
  </si>
  <si>
    <t>Hässleholms tingsrätt</t>
  </si>
  <si>
    <t>Högskolan Dalarna</t>
  </si>
  <si>
    <t>202100-2908</t>
  </si>
  <si>
    <t>Högskolan i Borås</t>
  </si>
  <si>
    <t>202100-3138</t>
  </si>
  <si>
    <t>Högskolan i Gävle</t>
  </si>
  <si>
    <t>202100-2890</t>
  </si>
  <si>
    <t>Högskolan i Halmstad</t>
  </si>
  <si>
    <t>202100-3203</t>
  </si>
  <si>
    <t>Högskolan i Skövde</t>
  </si>
  <si>
    <t>202100-3146</t>
  </si>
  <si>
    <t>Högskolan Kristianstad</t>
  </si>
  <si>
    <t>202100-3195</t>
  </si>
  <si>
    <t xml:space="preserve">Högskolan Väst </t>
  </si>
  <si>
    <t>202100-4052</t>
  </si>
  <si>
    <t>Högskolans avskiljandenämnd</t>
  </si>
  <si>
    <t>202100-6867</t>
  </si>
  <si>
    <t>Universitetkanslerämbetet</t>
  </si>
  <si>
    <t>2007:990</t>
  </si>
  <si>
    <t>Högsta domstolen</t>
  </si>
  <si>
    <t>Högsta förvaltningsdomstolen</t>
  </si>
  <si>
    <t>Inspektionen för arbetslöshetsförsäkringen</t>
  </si>
  <si>
    <t>202100-5414</t>
  </si>
  <si>
    <t>2007:906</t>
  </si>
  <si>
    <t>Inspektionen för socialförsäkringen</t>
  </si>
  <si>
    <t>ISF</t>
  </si>
  <si>
    <t>202100-6248</t>
  </si>
  <si>
    <t>2009:602</t>
  </si>
  <si>
    <t>Inspektionen för strategiska produkter</t>
  </si>
  <si>
    <t>ISP</t>
  </si>
  <si>
    <t>202100-4912</t>
  </si>
  <si>
    <t>2010:1101</t>
  </si>
  <si>
    <t>Inspektionen för vård och omsorg</t>
  </si>
  <si>
    <t>IVO</t>
  </si>
  <si>
    <t>202100-6537</t>
  </si>
  <si>
    <t>2013:196</t>
  </si>
  <si>
    <t>Institutet för arbetsmarknads- och utbildningspolitisk utvärdering</t>
  </si>
  <si>
    <t>IFAU</t>
  </si>
  <si>
    <t>202100-4946</t>
  </si>
  <si>
    <t>2007:911</t>
  </si>
  <si>
    <t>Institutet för mänskliga rättigheter</t>
  </si>
  <si>
    <t>202100-7022</t>
  </si>
  <si>
    <t>2021:1198</t>
  </si>
  <si>
    <t>Institutet för rymdfysik</t>
  </si>
  <si>
    <t>202100-3567</t>
  </si>
  <si>
    <t>2007:1163</t>
  </si>
  <si>
    <t>Institutet för språk och folkminnen</t>
  </si>
  <si>
    <t>202100-1082</t>
  </si>
  <si>
    <t>2007:1181</t>
  </si>
  <si>
    <t>Integritetsskyddsmyndigheten</t>
  </si>
  <si>
    <t>IMY</t>
  </si>
  <si>
    <t>202100-0050</t>
  </si>
  <si>
    <t>2020:1123</t>
  </si>
  <si>
    <t>Justitiekanslern</t>
  </si>
  <si>
    <t>202100-0035</t>
  </si>
  <si>
    <t>1975:1345</t>
  </si>
  <si>
    <t>Jämställdhetsmyndigheten</t>
  </si>
  <si>
    <t>202100-6693</t>
  </si>
  <si>
    <t>2017:937</t>
  </si>
  <si>
    <t>Jönköpings tingsrätt</t>
  </si>
  <si>
    <t>Kalmar tingsrätt</t>
  </si>
  <si>
    <t>202100-0829</t>
  </si>
  <si>
    <t>2007:824</t>
  </si>
  <si>
    <t>Kammarrätten i Göteborg</t>
  </si>
  <si>
    <t>Kammarrätten i Jönköping</t>
  </si>
  <si>
    <t>Kammarrätten i Stockholm</t>
  </si>
  <si>
    <t>Kammarrätten i Sundsvall</t>
  </si>
  <si>
    <t>Karlstads universitet</t>
  </si>
  <si>
    <t>202100-3120</t>
  </si>
  <si>
    <t>Karolinska institutet</t>
  </si>
  <si>
    <t>KI</t>
  </si>
  <si>
    <t>202100-2973</t>
  </si>
  <si>
    <t>Kemikalieinspektionen</t>
  </si>
  <si>
    <t>KemI</t>
  </si>
  <si>
    <t>202100-3880</t>
  </si>
  <si>
    <t>2009:947</t>
  </si>
  <si>
    <t>Klimatpolitiska rådet</t>
  </si>
  <si>
    <t>202100-6719</t>
  </si>
  <si>
    <t>2017:1268</t>
  </si>
  <si>
    <t>Kommerskollegium</t>
  </si>
  <si>
    <t>202100-2007</t>
  </si>
  <si>
    <t>2012:990</t>
  </si>
  <si>
    <t>Konjunkturinstitutet</t>
  </si>
  <si>
    <t>202100-0845</t>
  </si>
  <si>
    <t>2007:759</t>
  </si>
  <si>
    <t>Konkurrensverket</t>
  </si>
  <si>
    <t>202100-4342</t>
  </si>
  <si>
    <t>2007:1117</t>
  </si>
  <si>
    <t>Konstfack</t>
  </si>
  <si>
    <t>202100-1199</t>
  </si>
  <si>
    <t>Konstnärsnämnden</t>
  </si>
  <si>
    <t>202100-3252</t>
  </si>
  <si>
    <t>2007:1199</t>
  </si>
  <si>
    <t>Konsumentverket</t>
  </si>
  <si>
    <t>202100-2064</t>
  </si>
  <si>
    <t>2009:607</t>
  </si>
  <si>
    <t>Krigsförsäkringsnämnden</t>
  </si>
  <si>
    <t>202100-5810</t>
  </si>
  <si>
    <t>2007:842</t>
  </si>
  <si>
    <t>Kriminalvården</t>
  </si>
  <si>
    <t>202100-0225</t>
  </si>
  <si>
    <t>2007:1172</t>
  </si>
  <si>
    <t>Kristianstads tingsrätt</t>
  </si>
  <si>
    <t>Kronofogdemyndigheten</t>
  </si>
  <si>
    <t>202100-5646</t>
  </si>
  <si>
    <t>2016:1333</t>
  </si>
  <si>
    <t>Kungl. Biblioteket</t>
  </si>
  <si>
    <t>202100-1710</t>
  </si>
  <si>
    <t>2008:1421</t>
  </si>
  <si>
    <t>Kungl. Konsthögskolan</t>
  </si>
  <si>
    <t>202100-2957</t>
  </si>
  <si>
    <t>Kungl. Musikhögskolan i Stockholm</t>
  </si>
  <si>
    <t>KMH</t>
  </si>
  <si>
    <t>202100-1215</t>
  </si>
  <si>
    <t>Kungl. Tekniska högskolan</t>
  </si>
  <si>
    <t>KTH</t>
  </si>
  <si>
    <t>202100-3054</t>
  </si>
  <si>
    <t>Kustbevakningen</t>
  </si>
  <si>
    <t>KBV</t>
  </si>
  <si>
    <t>202100-3997</t>
  </si>
  <si>
    <t>2019:84</t>
  </si>
  <si>
    <t>Kärnavfallsfonden</t>
  </si>
  <si>
    <t>202100-4904</t>
  </si>
  <si>
    <t>2007:1055</t>
  </si>
  <si>
    <t>Lagrådet</t>
  </si>
  <si>
    <t>202100-5315</t>
  </si>
  <si>
    <t>Lagråd</t>
  </si>
  <si>
    <t>Lag 2003:333</t>
  </si>
  <si>
    <t>Lantmäteriet</t>
  </si>
  <si>
    <t>202100-4888</t>
  </si>
  <si>
    <t>2009:946</t>
  </si>
  <si>
    <t>Linköpings tingsrätt</t>
  </si>
  <si>
    <t>Linköpings universitet</t>
  </si>
  <si>
    <t>202100-3096</t>
  </si>
  <si>
    <t>Linnéuniversitetet</t>
  </si>
  <si>
    <t>202100-6271</t>
  </si>
  <si>
    <t>Livsmedelsverket</t>
  </si>
  <si>
    <t>SLV</t>
  </si>
  <si>
    <t>202100-1850</t>
  </si>
  <si>
    <t>2009:1426</t>
  </si>
  <si>
    <t>Lokala säkerhetsnämnden vid kärntekniska anläggningen Forsmark</t>
  </si>
  <si>
    <t>2007:1054</t>
  </si>
  <si>
    <t>Lokala säkerhetsnämnden vid kärntekniska anläggningen Oskarshamn (Simpevarp)</t>
  </si>
  <si>
    <t>Lokala säkerhetsnämnden vid kärntekniska anläggningen Ringhals</t>
  </si>
  <si>
    <t>Luftfartsverket</t>
  </si>
  <si>
    <t>LFV</t>
  </si>
  <si>
    <t>202100-0795</t>
  </si>
  <si>
    <t>2010:184</t>
  </si>
  <si>
    <t>Luleå tekniska universitet</t>
  </si>
  <si>
    <t>202100-2841</t>
  </si>
  <si>
    <t>Luleå tingsrätt</t>
  </si>
  <si>
    <t>Lunds tingsrätt</t>
  </si>
  <si>
    <t>Lunds universitet</t>
  </si>
  <si>
    <t>202100-3211</t>
  </si>
  <si>
    <t>Lycksele tingsrätt</t>
  </si>
  <si>
    <t>Läkemedelsverket</t>
  </si>
  <si>
    <t>LV</t>
  </si>
  <si>
    <t>202100-4078</t>
  </si>
  <si>
    <t>Länsstyrelsen i Blekinge län</t>
  </si>
  <si>
    <t>202100-2320</t>
  </si>
  <si>
    <t>2007:825</t>
  </si>
  <si>
    <t>Länsstyrelsen i Dalarnas län</t>
  </si>
  <si>
    <t>202100-2429</t>
  </si>
  <si>
    <t>Länsstyrelsen i Gotlands län</t>
  </si>
  <si>
    <t>202100-2312</t>
  </si>
  <si>
    <t>Länsstyrelsen i Gävleborgs län</t>
  </si>
  <si>
    <t>202100-2437</t>
  </si>
  <si>
    <t>Länsstyrelsen i Hallands län</t>
  </si>
  <si>
    <t>202100-2353</t>
  </si>
  <si>
    <t>Länsstyrelsen i Jämtlands län</t>
  </si>
  <si>
    <t>202100-2452</t>
  </si>
  <si>
    <t>Länsstyrelsen i Jönköpings län</t>
  </si>
  <si>
    <t>202100-2288</t>
  </si>
  <si>
    <t>Länsstyrelsen i Kalmar län</t>
  </si>
  <si>
    <t>202100-2304</t>
  </si>
  <si>
    <t>Länsstyrelsen i Kronobergs län</t>
  </si>
  <si>
    <t>202100-2296</t>
  </si>
  <si>
    <t>Länsstyrelsen i Norrbottens län</t>
  </si>
  <si>
    <t>202100-2478</t>
  </si>
  <si>
    <t>Länsstyrelsen i Skåne län</t>
  </si>
  <si>
    <t>202100-2346</t>
  </si>
  <si>
    <t>Länsstyrelsen i Stockholms län</t>
  </si>
  <si>
    <t>202100-2247</t>
  </si>
  <si>
    <t>Länsstyrelsen i Södermanlands län</t>
  </si>
  <si>
    <t>202100-2262</t>
  </si>
  <si>
    <t>Länsstyrelsen i Uppsala län</t>
  </si>
  <si>
    <t>202100-2254</t>
  </si>
  <si>
    <t>Länsstyrelsen i Värmlands län</t>
  </si>
  <si>
    <t>202100-2395</t>
  </si>
  <si>
    <t>Länsstyrelsen i Västerbottens län</t>
  </si>
  <si>
    <t>202100-2460</t>
  </si>
  <si>
    <t>Länsstyrelsen i Västernorrlands län</t>
  </si>
  <si>
    <t>202100-2445</t>
  </si>
  <si>
    <t>Länsstyrelsen i Västmanlands län</t>
  </si>
  <si>
    <t>202100-2411</t>
  </si>
  <si>
    <t>Länsstyrelsen i Västra Götalands län</t>
  </si>
  <si>
    <t>202100-2361</t>
  </si>
  <si>
    <t>Länsstyrelsen i Örebro län</t>
  </si>
  <si>
    <t>202100-2403</t>
  </si>
  <si>
    <t>Länsstyrelsen i Östergötlands län</t>
  </si>
  <si>
    <t>202100-2270</t>
  </si>
  <si>
    <t>Malmö tingsrätt</t>
  </si>
  <si>
    <t>Malmö universitet</t>
  </si>
  <si>
    <t>202100-4920</t>
  </si>
  <si>
    <t>Medlingsinstitutet</t>
  </si>
  <si>
    <t>202100-5174</t>
  </si>
  <si>
    <t>2007:912</t>
  </si>
  <si>
    <t>Migrationsverket</t>
  </si>
  <si>
    <t>202100-2163</t>
  </si>
  <si>
    <t>2019:502</t>
  </si>
  <si>
    <t>Mittuniversitetet</t>
  </si>
  <si>
    <t>202100-4524</t>
  </si>
  <si>
    <t>Moderna museet</t>
  </si>
  <si>
    <t>202100-5091</t>
  </si>
  <si>
    <t>2007:1177</t>
  </si>
  <si>
    <t>Mora tingsrätt</t>
  </si>
  <si>
    <t>Myndigheten för arbetsmiljökunskap</t>
  </si>
  <si>
    <t>Mynak</t>
  </si>
  <si>
    <t>202100-6875</t>
  </si>
  <si>
    <t>2018:254</t>
  </si>
  <si>
    <t>Myndigheten för delaktighet</t>
  </si>
  <si>
    <t>202100-5588</t>
  </si>
  <si>
    <t>Myndigheten för digital förvaltning</t>
  </si>
  <si>
    <t>DIGG</t>
  </si>
  <si>
    <t>202100-6883</t>
  </si>
  <si>
    <t>2018:1486</t>
  </si>
  <si>
    <t>Myndigheten för familjerätt och föräldraskapsstöd</t>
  </si>
  <si>
    <t>MFoF</t>
  </si>
  <si>
    <t>202100-4169</t>
  </si>
  <si>
    <t>2017:292</t>
  </si>
  <si>
    <t xml:space="preserve">Myndigheten för kulturanalys </t>
  </si>
  <si>
    <t>202100-6404</t>
  </si>
  <si>
    <t>2011:124</t>
  </si>
  <si>
    <t>202100-6347</t>
  </si>
  <si>
    <t>Myndigheten för psykologiskt försvar</t>
  </si>
  <si>
    <t>202100-7014</t>
  </si>
  <si>
    <t>2021:936</t>
  </si>
  <si>
    <t>Myndigheten för samhällsskydd och beredskap</t>
  </si>
  <si>
    <t>MSB</t>
  </si>
  <si>
    <t>202100-5984</t>
  </si>
  <si>
    <t>2008:1002</t>
  </si>
  <si>
    <t>Myndigheten för stöd till trossamfund</t>
  </si>
  <si>
    <t>SST</t>
  </si>
  <si>
    <t>202100-5141</t>
  </si>
  <si>
    <t>2017:104</t>
  </si>
  <si>
    <t>Myndigheten för tillgängliga medier</t>
  </si>
  <si>
    <t>202100-3591</t>
  </si>
  <si>
    <t>2010:769</t>
  </si>
  <si>
    <t>Myndigheten för tillväxtpolitiska utvärderingar och analyser</t>
  </si>
  <si>
    <t>Tillväxtanalys</t>
  </si>
  <si>
    <t>202100-6164</t>
  </si>
  <si>
    <t>2016:1048</t>
  </si>
  <si>
    <t>Myndigheten för totalförsvarsanalys</t>
  </si>
  <si>
    <t>202100-7055</t>
  </si>
  <si>
    <t>Myndigheten för ungdoms- och civilsamhällesfrågor</t>
  </si>
  <si>
    <t>Mucf</t>
  </si>
  <si>
    <t>202100-1173</t>
  </si>
  <si>
    <t>2018:1425</t>
  </si>
  <si>
    <t>Myndigheten för vård- och omsorgsanalys</t>
  </si>
  <si>
    <t>Vårdanalys</t>
  </si>
  <si>
    <t>202100-6412</t>
  </si>
  <si>
    <t>2010:1385</t>
  </si>
  <si>
    <t>Myndigheten för yrkeshögskolan</t>
  </si>
  <si>
    <t>MYH</t>
  </si>
  <si>
    <t>202100-6230</t>
  </si>
  <si>
    <t>2011:1162</t>
  </si>
  <si>
    <t>Mälardalens universitet</t>
  </si>
  <si>
    <t>MDH</t>
  </si>
  <si>
    <t>202100-2916</t>
  </si>
  <si>
    <t>Nacka tingsrätt</t>
  </si>
  <si>
    <t>Nationalmuseum</t>
  </si>
  <si>
    <t>202100-1108</t>
  </si>
  <si>
    <t>2007:1175</t>
  </si>
  <si>
    <t>Naturhistoriska riksmuseet</t>
  </si>
  <si>
    <t>202100-1124</t>
  </si>
  <si>
    <t>2007:1176</t>
  </si>
  <si>
    <t>Naturvårdsverket</t>
  </si>
  <si>
    <t>202100-1975</t>
  </si>
  <si>
    <t>2012:989</t>
  </si>
  <si>
    <t>Nordiska afrikainstitutet</t>
  </si>
  <si>
    <t>202100-2726</t>
  </si>
  <si>
    <t>2021:371</t>
  </si>
  <si>
    <t>Norrköpings tingsrätt</t>
  </si>
  <si>
    <t>Norrtälje tingsrätt</t>
  </si>
  <si>
    <t>Notarienämnden</t>
  </si>
  <si>
    <t>202100-6032</t>
  </si>
  <si>
    <t>Domstolsverket/Kammarrätten i Jönköping</t>
  </si>
  <si>
    <t>2007:1076</t>
  </si>
  <si>
    <t>Nyköpings tingsrätt</t>
  </si>
  <si>
    <t>Nämnden för hemslöjdsfrågor</t>
  </si>
  <si>
    <t>202100-4144</t>
  </si>
  <si>
    <t>Tillväxtverket</t>
  </si>
  <si>
    <t>2007:1193</t>
  </si>
  <si>
    <t>Nämnden för prövning av oredlighet i forskning</t>
  </si>
  <si>
    <t>202100-6933</t>
  </si>
  <si>
    <t>2019:1152</t>
  </si>
  <si>
    <t>Nämnden för styrelserepresentationsfrågor</t>
  </si>
  <si>
    <t>202100-5786</t>
  </si>
  <si>
    <t>RK/A</t>
  </si>
  <si>
    <t>2007:909</t>
  </si>
  <si>
    <t>Nämnden mot diskriminering</t>
  </si>
  <si>
    <t>202100-6206</t>
  </si>
  <si>
    <t>2008:1328</t>
  </si>
  <si>
    <t>Oljekrisnämnden</t>
  </si>
  <si>
    <t>202100-6776</t>
  </si>
  <si>
    <t>RK/M</t>
  </si>
  <si>
    <t>2007:1152</t>
  </si>
  <si>
    <t>PRV</t>
  </si>
  <si>
    <t>202100-2072</t>
  </si>
  <si>
    <t>2007:1111</t>
  </si>
  <si>
    <t>Patentombudsnämnden</t>
  </si>
  <si>
    <t>202100-6370</t>
  </si>
  <si>
    <t>2010:1054</t>
  </si>
  <si>
    <t>Pensionsmyndigheten</t>
  </si>
  <si>
    <t>202100-6255</t>
  </si>
  <si>
    <t>2009:1173</t>
  </si>
  <si>
    <t>Plikt- och prövningsverket</t>
  </si>
  <si>
    <t>Rekryteringsmyndigheten</t>
  </si>
  <si>
    <t>202100-4771</t>
  </si>
  <si>
    <t>2007:1072</t>
  </si>
  <si>
    <t>Polarforskningssekretariatet</t>
  </si>
  <si>
    <t>202100-4060</t>
  </si>
  <si>
    <t>2014:1102</t>
  </si>
  <si>
    <t>Polismyndigheten</t>
  </si>
  <si>
    <t>202100-0076</t>
  </si>
  <si>
    <t>2007:951</t>
  </si>
  <si>
    <t>Post- och telestyrelsen</t>
  </si>
  <si>
    <t>PTS</t>
  </si>
  <si>
    <t>202100-4359</t>
  </si>
  <si>
    <t>Regeringskansliet</t>
  </si>
  <si>
    <t>1996:1515</t>
  </si>
  <si>
    <t>202100-3831</t>
  </si>
  <si>
    <t>2007:1077</t>
  </si>
  <si>
    <t>Revisorsinspektionen</t>
  </si>
  <si>
    <t>202100-4805</t>
  </si>
  <si>
    <t>2014:1585</t>
  </si>
  <si>
    <t>Riksantikvarieämbetet</t>
  </si>
  <si>
    <t>202100-1090</t>
  </si>
  <si>
    <t>2009:1593</t>
  </si>
  <si>
    <t>Riksarkivet</t>
  </si>
  <si>
    <t>202100-1074</t>
  </si>
  <si>
    <t>2007:1447</t>
  </si>
  <si>
    <t>Riksgäldskontoret</t>
  </si>
  <si>
    <t>Riksgälden</t>
  </si>
  <si>
    <t>202100-2635</t>
  </si>
  <si>
    <t>2007:859</t>
  </si>
  <si>
    <t>Riksvärderingsnämnden</t>
  </si>
  <si>
    <t>202100-6784</t>
  </si>
  <si>
    <t>2007:1115</t>
  </si>
  <si>
    <t>Rymdstyrelsen</t>
  </si>
  <si>
    <t>202100-2585</t>
  </si>
  <si>
    <t>2007:907</t>
  </si>
  <si>
    <t>Rådet för europeiska socialfonden i Sverige</t>
  </si>
  <si>
    <t>Svenska ESF-rådet</t>
  </si>
  <si>
    <t>202100-5224</t>
  </si>
  <si>
    <t>2007:1078</t>
  </si>
  <si>
    <t>Rättshjälpsmyndigheten</t>
  </si>
  <si>
    <t>202100-6016</t>
  </si>
  <si>
    <t>Sundsvalls tingsrätt</t>
  </si>
  <si>
    <t>2007:1079</t>
  </si>
  <si>
    <t>Rättshjälpsnämnden</t>
  </si>
  <si>
    <t>202100-6008</t>
  </si>
  <si>
    <t>2007:976</t>
  </si>
  <si>
    <t>Rättsmedicinalverket</t>
  </si>
  <si>
    <t>RMV</t>
  </si>
  <si>
    <t>202100-4227</t>
  </si>
  <si>
    <t>2011:131</t>
  </si>
  <si>
    <t>Sameskolstyrelsen</t>
  </si>
  <si>
    <t>202100-4631</t>
  </si>
  <si>
    <t>SBA</t>
  </si>
  <si>
    <t>2009:1395</t>
  </si>
  <si>
    <t>Sametinget</t>
  </si>
  <si>
    <t>202100-4573</t>
  </si>
  <si>
    <t>Sjunde AP-fonden</t>
  </si>
  <si>
    <t>802406-2302</t>
  </si>
  <si>
    <t>Medeltal anställda enligt årsredovisningen</t>
  </si>
  <si>
    <t>Lag 2000:193</t>
  </si>
  <si>
    <t>Sjätte AP-fonden</t>
  </si>
  <si>
    <t>855104-0721</t>
  </si>
  <si>
    <t>2007:1161</t>
  </si>
  <si>
    <t>Sjöfartsverket</t>
  </si>
  <si>
    <t>202100-0654</t>
  </si>
  <si>
    <t>Skaraborgs tingsrätt</t>
  </si>
  <si>
    <t>2007:785</t>
  </si>
  <si>
    <t>Skatterättsnämnden</t>
  </si>
  <si>
    <t>202100-5901</t>
  </si>
  <si>
    <t>2017:154</t>
  </si>
  <si>
    <t>202100-5448</t>
  </si>
  <si>
    <t>Skellefteå tingsrätt</t>
  </si>
  <si>
    <t>2007:830</t>
  </si>
  <si>
    <t>Skiljenämnden i vissa trygghetsfrågor</t>
  </si>
  <si>
    <t>202100-5869</t>
  </si>
  <si>
    <t>2009:1393</t>
  </si>
  <si>
    <t>Skogsstyrelsen</t>
  </si>
  <si>
    <t>202100-5612</t>
  </si>
  <si>
    <t>2014:1578</t>
  </si>
  <si>
    <t>Skolforskningsinstitutet</t>
  </si>
  <si>
    <t>202100-6602</t>
  </si>
  <si>
    <t>2007:948</t>
  </si>
  <si>
    <t>Skolväsendets överklagandenämnd</t>
  </si>
  <si>
    <t>202100-5729</t>
  </si>
  <si>
    <t>Statens skolinspektion</t>
  </si>
  <si>
    <t>2015:284</t>
  </si>
  <si>
    <t>202100-0555</t>
  </si>
  <si>
    <t>Solna tingsrätt</t>
  </si>
  <si>
    <t>2011:130</t>
  </si>
  <si>
    <t>Specialpedagogiska skolmyndigheten</t>
  </si>
  <si>
    <t>SPSM</t>
  </si>
  <si>
    <t>202100-5745</t>
  </si>
  <si>
    <t>2018:1476</t>
  </si>
  <si>
    <t>Spelinspektionen</t>
  </si>
  <si>
    <t>202100-3310</t>
  </si>
  <si>
    <t>2007:831</t>
  </si>
  <si>
    <t>Statens ansvarsnämnd</t>
  </si>
  <si>
    <t>202100-5836</t>
  </si>
  <si>
    <t>Svea hovrätt</t>
  </si>
  <si>
    <t>2007:1233</t>
  </si>
  <si>
    <t>Statens beredning för medicinsk och social utvärdering</t>
  </si>
  <si>
    <t>SBU</t>
  </si>
  <si>
    <t>202100-4417</t>
  </si>
  <si>
    <t>2013:71</t>
  </si>
  <si>
    <t>Statens centrum för arkitektur och design</t>
  </si>
  <si>
    <t>ArkDes</t>
  </si>
  <si>
    <t>202100-3427</t>
  </si>
  <si>
    <t>2014:520</t>
  </si>
  <si>
    <t>Statens energimyndighet</t>
  </si>
  <si>
    <t>Energimyndigheten</t>
  </si>
  <si>
    <t>202100-5000</t>
  </si>
  <si>
    <t>2007:757</t>
  </si>
  <si>
    <t>Statens fastighetsverk</t>
  </si>
  <si>
    <t>SFV</t>
  </si>
  <si>
    <t>202100-4474</t>
  </si>
  <si>
    <t>2007:1178</t>
  </si>
  <si>
    <t>Statens försvarshistoriska museer</t>
  </si>
  <si>
    <t>202100-0464</t>
  </si>
  <si>
    <t>2009:945</t>
  </si>
  <si>
    <t>Statens geotekniska institut</t>
  </si>
  <si>
    <t>202100-0712</t>
  </si>
  <si>
    <t>2007:860</t>
  </si>
  <si>
    <t>Statens haverikommission</t>
  </si>
  <si>
    <t>SHK</t>
  </si>
  <si>
    <t>202100-3260</t>
  </si>
  <si>
    <t>2014:1079</t>
  </si>
  <si>
    <t>Statens historiska museer</t>
  </si>
  <si>
    <t>202100-4953</t>
  </si>
  <si>
    <t>2009:969</t>
  </si>
  <si>
    <t>Statens inspektion för försvarsunderrättelseverksamhet</t>
  </si>
  <si>
    <t>SIUN</t>
  </si>
  <si>
    <t>202100-6214</t>
  </si>
  <si>
    <t>2007:1132</t>
  </si>
  <si>
    <t>Statens institutionsstyrelse</t>
  </si>
  <si>
    <t>SiS</t>
  </si>
  <si>
    <t>202100-4508</t>
  </si>
  <si>
    <t>2009:1464</t>
  </si>
  <si>
    <t>Statens jordbruksverk</t>
  </si>
  <si>
    <t>SJV, Jordbruksverket</t>
  </si>
  <si>
    <t>202100-4151</t>
  </si>
  <si>
    <t>2007:1188</t>
  </si>
  <si>
    <t>Statens konstråd</t>
  </si>
  <si>
    <t>202100-1033</t>
  </si>
  <si>
    <t>2012:515</t>
  </si>
  <si>
    <t>Statens kulturråd</t>
  </si>
  <si>
    <t>202100-1280</t>
  </si>
  <si>
    <t>2007:1198</t>
  </si>
  <si>
    <t>Statens maritima och transporthistoriska museer</t>
  </si>
  <si>
    <t>Hette tidigare Statens maritima museer</t>
  </si>
  <si>
    <t>202100-1132</t>
  </si>
  <si>
    <t>2007:1185</t>
  </si>
  <si>
    <t>Statens museer för världskultur</t>
  </si>
  <si>
    <t>202100-5075</t>
  </si>
  <si>
    <t>2010:1922</t>
  </si>
  <si>
    <t>Statens musikverk</t>
  </si>
  <si>
    <t>Musikverket</t>
  </si>
  <si>
    <t>202100-3666</t>
  </si>
  <si>
    <t>2007:908</t>
  </si>
  <si>
    <t>Statens nämnd för arbetstagares uppfinningar</t>
  </si>
  <si>
    <t>202100-5778</t>
  </si>
  <si>
    <t>2012:208</t>
  </si>
  <si>
    <t>Statens servicecenter</t>
  </si>
  <si>
    <t>202100-6453</t>
  </si>
  <si>
    <t>2007:826</t>
  </si>
  <si>
    <t>Statens skaderegleringsnämnd</t>
  </si>
  <si>
    <t>202100-5828</t>
  </si>
  <si>
    <t>2011:556</t>
  </si>
  <si>
    <t>Skolinspektionen</t>
  </si>
  <si>
    <t>202100-6065</t>
  </si>
  <si>
    <t>2015:1047</t>
  </si>
  <si>
    <t>Statens skolverk</t>
  </si>
  <si>
    <t>Skolverket</t>
  </si>
  <si>
    <t>202100-4185</t>
  </si>
  <si>
    <t>2007:832</t>
  </si>
  <si>
    <t>Statens tjänstepensions- och grupplivnämnd</t>
  </si>
  <si>
    <t>202100-5851</t>
  </si>
  <si>
    <t>Statens tjänstepensionsverk</t>
  </si>
  <si>
    <t>202100-0928</t>
  </si>
  <si>
    <t>2009:1394</t>
  </si>
  <si>
    <t>Statens veterinärmedicinska anstalt</t>
  </si>
  <si>
    <t>SVA</t>
  </si>
  <si>
    <t>202100-1868</t>
  </si>
  <si>
    <t>2007:964</t>
  </si>
  <si>
    <t>Statens väg- och transportforskningsinstitut</t>
  </si>
  <si>
    <t>VTI</t>
  </si>
  <si>
    <t>202100-0704</t>
  </si>
  <si>
    <t>2007:835</t>
  </si>
  <si>
    <t>Statens överklagandenämnd</t>
  </si>
  <si>
    <t>202100-4763</t>
  </si>
  <si>
    <t>2016:822</t>
  </si>
  <si>
    <t>Statistiska centralbyrån</t>
  </si>
  <si>
    <t>SCB</t>
  </si>
  <si>
    <t>202100-0837</t>
  </si>
  <si>
    <t>2007:827</t>
  </si>
  <si>
    <t>Kungl. Maj:ts Staats Contoir</t>
  </si>
  <si>
    <t>202100-0852</t>
  </si>
  <si>
    <t>Stockholms konstnärliga högskola</t>
  </si>
  <si>
    <t>202100-6560</t>
  </si>
  <si>
    <t>Stockholms tingsrätt</t>
  </si>
  <si>
    <t>Stockholms universitet</t>
  </si>
  <si>
    <t>SU</t>
  </si>
  <si>
    <t>202100-3062</t>
  </si>
  <si>
    <t>2008:452</t>
  </si>
  <si>
    <t>Strålsäkerhetsmyndigheten</t>
  </si>
  <si>
    <t>202100-5737</t>
  </si>
  <si>
    <t>2021:1252</t>
  </si>
  <si>
    <t>Styrelsen för ackreditering och teknisk kontroll</t>
  </si>
  <si>
    <t>SWEDAC</t>
  </si>
  <si>
    <t>202100-3815</t>
  </si>
  <si>
    <t>2010:1080</t>
  </si>
  <si>
    <t>Styrelsen för internationellt utvecklingssamarbete</t>
  </si>
  <si>
    <t>SIDA</t>
  </si>
  <si>
    <t>202100-4789</t>
  </si>
  <si>
    <t>Årsarbetskrafter skiljer sig mellan SCB och årsredovisningen</t>
  </si>
  <si>
    <t>Övrigt</t>
  </si>
  <si>
    <t>1993:384</t>
  </si>
  <si>
    <t>Styrelsen för samefonden</t>
  </si>
  <si>
    <t>202100-6800</t>
  </si>
  <si>
    <t>Kommitté</t>
  </si>
  <si>
    <t>1995:1100</t>
  </si>
  <si>
    <t>Svenska FAO-kommittén</t>
  </si>
  <si>
    <t>202100-6818</t>
  </si>
  <si>
    <t>RK/N</t>
  </si>
  <si>
    <t>1977:987</t>
  </si>
  <si>
    <t>Svenska ILO-kommittén</t>
  </si>
  <si>
    <t>202100-5877</t>
  </si>
  <si>
    <t>2015:152</t>
  </si>
  <si>
    <t>Svenska institutet</t>
  </si>
  <si>
    <t>SI</t>
  </si>
  <si>
    <t>202100-4961</t>
  </si>
  <si>
    <t>2008:748</t>
  </si>
  <si>
    <t>Svenska institutet för europapolitiska studier</t>
  </si>
  <si>
    <t>SIEPS</t>
  </si>
  <si>
    <t>202100-5331</t>
  </si>
  <si>
    <t>1962:652</t>
  </si>
  <si>
    <t>Sveriges författarfond</t>
  </si>
  <si>
    <t>202100-3583</t>
  </si>
  <si>
    <t>2008:1233</t>
  </si>
  <si>
    <t>Sveriges geologiska undersökning</t>
  </si>
  <si>
    <t>SGU</t>
  </si>
  <si>
    <t>202100-2528</t>
  </si>
  <si>
    <t>1993:221</t>
  </si>
  <si>
    <t>Sveriges lantbruksuniversitet</t>
  </si>
  <si>
    <t>SLU</t>
  </si>
  <si>
    <t>202100-2817</t>
  </si>
  <si>
    <t>2009:974</t>
  </si>
  <si>
    <t>Sveriges meteorologiska och hydrologiska institut</t>
  </si>
  <si>
    <t>SMHI</t>
  </si>
  <si>
    <t>202100-0696</t>
  </si>
  <si>
    <t>2007:1141</t>
  </si>
  <si>
    <t>Säkerhets- och integritetsskyddsnämnden</t>
  </si>
  <si>
    <t>202100-5703</t>
  </si>
  <si>
    <t>2014:1103</t>
  </si>
  <si>
    <t>Säkerhetspolisen</t>
  </si>
  <si>
    <t>SÄPO</t>
  </si>
  <si>
    <t>202100-6594</t>
  </si>
  <si>
    <t>Södertälje tingsrätt</t>
  </si>
  <si>
    <t>Södertörns högskola</t>
  </si>
  <si>
    <t>202100-4896</t>
  </si>
  <si>
    <t>Södertörns tingsrätt</t>
  </si>
  <si>
    <t>2007:1206</t>
  </si>
  <si>
    <t>Tandvårds- och Läkemedelsförmånsverket</t>
  </si>
  <si>
    <t>TLV</t>
  </si>
  <si>
    <t>202100-5364</t>
  </si>
  <si>
    <t>2009:145</t>
  </si>
  <si>
    <t>202100-6149</t>
  </si>
  <si>
    <t>2007:861</t>
  </si>
  <si>
    <t>Totalförsvarets forskningsinstitut</t>
  </si>
  <si>
    <t>FOI</t>
  </si>
  <si>
    <t>202100-5182</t>
  </si>
  <si>
    <t>2010:1472</t>
  </si>
  <si>
    <t>Trafikanalys</t>
  </si>
  <si>
    <t>202100-6305</t>
  </si>
  <si>
    <t>2010:186</t>
  </si>
  <si>
    <t>Trafikverket</t>
  </si>
  <si>
    <t>202100-6297</t>
  </si>
  <si>
    <t>2010:185</t>
  </si>
  <si>
    <t>Transportstyrelsen</t>
  </si>
  <si>
    <t>202100-6099</t>
  </si>
  <si>
    <t>2008:1300</t>
  </si>
  <si>
    <t>Tredje AP-fonden</t>
  </si>
  <si>
    <t>802014-4120</t>
  </si>
  <si>
    <t>2000:192</t>
  </si>
  <si>
    <t>Tullverket</t>
  </si>
  <si>
    <t>202100-0969</t>
  </si>
  <si>
    <t>2016:1332</t>
  </si>
  <si>
    <t>Uddevalla tingsrätt</t>
  </si>
  <si>
    <t>Umeå tingsrätt</t>
  </si>
  <si>
    <t>Umeå universitet</t>
  </si>
  <si>
    <t>202100-2874</t>
  </si>
  <si>
    <t>Universitets- och högskolerådet</t>
  </si>
  <si>
    <t>UHR</t>
  </si>
  <si>
    <t>202100-6487</t>
  </si>
  <si>
    <t>2012:811</t>
  </si>
  <si>
    <t>Universitetskanslerämbetet</t>
  </si>
  <si>
    <t>UKÄ</t>
  </si>
  <si>
    <t>202100-6495</t>
  </si>
  <si>
    <t>2012:810</t>
  </si>
  <si>
    <t>Upphandlingsmyndigheten</t>
  </si>
  <si>
    <t>202100-6610</t>
  </si>
  <si>
    <t>2015:527</t>
  </si>
  <si>
    <t>Uppsala tingsrätt</t>
  </si>
  <si>
    <t>Uppsala universitet</t>
  </si>
  <si>
    <t>202100-2932</t>
  </si>
  <si>
    <t>Utrikesförvaltningens antagningsnämnd</t>
  </si>
  <si>
    <t>202100-6826</t>
  </si>
  <si>
    <t>RK/UD</t>
  </si>
  <si>
    <t>1991:360</t>
  </si>
  <si>
    <t>Valmyndigheten</t>
  </si>
  <si>
    <t>202100-5281</t>
  </si>
  <si>
    <t>2007:977</t>
  </si>
  <si>
    <t>Varbergs tingsrätt</t>
  </si>
  <si>
    <t>Verket för innovationssystem</t>
  </si>
  <si>
    <t>Vinnova</t>
  </si>
  <si>
    <t>202100-5216</t>
  </si>
  <si>
    <t>2009:1101</t>
  </si>
  <si>
    <t>202100-5208</t>
  </si>
  <si>
    <t>2009:975</t>
  </si>
  <si>
    <t>Vänersborgs tingsrätt</t>
  </si>
  <si>
    <t>Värmlands tingsrätt</t>
  </si>
  <si>
    <t>Västmanlands tingsrätt</t>
  </si>
  <si>
    <t>Växjö tingsrätt</t>
  </si>
  <si>
    <t>Ystads tingsrätt</t>
  </si>
  <si>
    <t>Åklagarmyndigheten</t>
  </si>
  <si>
    <t>202100-0084</t>
  </si>
  <si>
    <t>2015:743</t>
  </si>
  <si>
    <t>Ångermanlands tingsrätt</t>
  </si>
  <si>
    <t>Örebro tingsrätt</t>
  </si>
  <si>
    <t>Örebro universitet</t>
  </si>
  <si>
    <t>202100-2924</t>
  </si>
  <si>
    <t>Östersunds tingsrätt</t>
  </si>
  <si>
    <t>Överklagandenämnden för etikprövning</t>
  </si>
  <si>
    <t>Centrala etikprövningsnämnden (gammalt namn)</t>
  </si>
  <si>
    <t>202100-5463</t>
  </si>
  <si>
    <t>2007:1068</t>
  </si>
  <si>
    <t>Överklagandenämnden för högskolan</t>
  </si>
  <si>
    <t>202100-4375</t>
  </si>
  <si>
    <t>2007:991</t>
  </si>
  <si>
    <t>Överklagandenämnden för nämndemannauppdrag</t>
  </si>
  <si>
    <t>202100-6024</t>
  </si>
  <si>
    <t>2007:1081</t>
  </si>
  <si>
    <t>Överklagandenämnden för studiestöd</t>
  </si>
  <si>
    <t>202100-5273</t>
  </si>
  <si>
    <t>2007:1348</t>
  </si>
  <si>
    <t>Totalt</t>
  </si>
  <si>
    <t>Övriga</t>
  </si>
  <si>
    <t>Kungliga slotts- och hovstaten</t>
  </si>
  <si>
    <t>Zornsamlingarna</t>
  </si>
  <si>
    <t>Riksdagens ombudsmän</t>
  </si>
  <si>
    <t>Riksdagsförvaltningen</t>
  </si>
  <si>
    <t>Riksrevisionen</t>
  </si>
  <si>
    <t>Riksdagens arvodesnämnd</t>
  </si>
  <si>
    <t>Sveriges riksbank</t>
  </si>
  <si>
    <t>Kommentarer</t>
  </si>
  <si>
    <t>ESV uppger att det finns 216 myndigheter i den statliga redovisningsorganisationen. Då räknar de även riksdagsmyndigheterna samt Hovet. (mars 2022)</t>
  </si>
  <si>
    <t>Senaste SFS</t>
  </si>
  <si>
    <t>SFS 2019:461</t>
  </si>
  <si>
    <t>SFS 2020:134</t>
  </si>
  <si>
    <t>SFS 2013:34</t>
  </si>
  <si>
    <t>SFS 2022:1216</t>
  </si>
  <si>
    <t>SFS 2021:403</t>
  </si>
  <si>
    <t>SFS 2019:1062; lag SFS 2019:882</t>
  </si>
  <si>
    <t>SFS 2023:83</t>
  </si>
  <si>
    <t>SFS 2022:566</t>
  </si>
  <si>
    <t>SFS 2022:1204</t>
  </si>
  <si>
    <t>SFS 2022:249</t>
  </si>
  <si>
    <t>SFS 2014:328</t>
  </si>
  <si>
    <t>SFS 2023:44</t>
  </si>
  <si>
    <t>SFS 2007:936</t>
  </si>
  <si>
    <t>SFS 2022:1299</t>
  </si>
  <si>
    <t>SFS 2021:93</t>
  </si>
  <si>
    <t>SFS 2022:1723</t>
  </si>
  <si>
    <t>SFS 2022:1662</t>
  </si>
  <si>
    <t>SFS 2021:520</t>
  </si>
  <si>
    <t>SFS 2007:1074</t>
  </si>
  <si>
    <t>SFS 2022:766</t>
  </si>
  <si>
    <t>SFS 2020:767</t>
  </si>
  <si>
    <t>SFS 2017:156</t>
  </si>
  <si>
    <t>SFS 2018:1552</t>
  </si>
  <si>
    <t>SFS 2019:147</t>
  </si>
  <si>
    <t>SFS 2014:529</t>
  </si>
  <si>
    <t>SFS 2020:1234</t>
  </si>
  <si>
    <t>SFS 2013:403</t>
  </si>
  <si>
    <t>SFS 2019:594</t>
  </si>
  <si>
    <t>SFS 2019:516</t>
  </si>
  <si>
    <t>SFS 2007:855</t>
  </si>
  <si>
    <t>SFS 2017:172</t>
  </si>
  <si>
    <t>SFS 2021:190</t>
  </si>
  <si>
    <t>SFS 2020:958</t>
  </si>
  <si>
    <t>SFS 2019:587</t>
  </si>
  <si>
    <t>SFS 2020:132</t>
  </si>
  <si>
    <t>SFS 2012:721</t>
  </si>
  <si>
    <t>2017:823</t>
  </si>
  <si>
    <t>SFS 2023:170</t>
  </si>
  <si>
    <t>SFS 2021:636</t>
  </si>
  <si>
    <t>SFS 2012:16</t>
  </si>
  <si>
    <t>SFS 2014:171</t>
  </si>
  <si>
    <t>SFS 2016:310</t>
  </si>
  <si>
    <t>SFS 2021:966</t>
  </si>
  <si>
    <t>SFS 2020:959</t>
  </si>
  <si>
    <t>SFS 2022:570</t>
  </si>
  <si>
    <t>SFS 2020:517</t>
  </si>
  <si>
    <t>SFS 2017:926</t>
  </si>
  <si>
    <t>SFS 2016:1103</t>
  </si>
  <si>
    <t>SFS 2022:1512</t>
  </si>
  <si>
    <t>SFS 2022:1336</t>
  </si>
  <si>
    <t>SFS 2022:1311</t>
  </si>
  <si>
    <t>SFS 2022:1069</t>
  </si>
  <si>
    <t>SFS 2018:1453</t>
  </si>
  <si>
    <t>SFS 2022:1531</t>
  </si>
  <si>
    <t>SFS 2022:1745</t>
  </si>
  <si>
    <t>SFS 2022:1680</t>
  </si>
  <si>
    <t>SFS 2023:104</t>
  </si>
  <si>
    <t>SFS 2023:77</t>
  </si>
  <si>
    <t>SFS 2008:953</t>
  </si>
  <si>
    <t>SFS 2022:1070</t>
  </si>
  <si>
    <t>SFS 2022:1814</t>
  </si>
  <si>
    <t>SFS 2021:535</t>
  </si>
  <si>
    <t>SFS 2021:849</t>
  </si>
  <si>
    <t>SFS 2019:638</t>
  </si>
  <si>
    <t>SFS 2023:185</t>
  </si>
  <si>
    <t>SFS 2022:120</t>
  </si>
  <si>
    <t>SFS 2018:1524</t>
  </si>
  <si>
    <t>SFS 2022:1812</t>
  </si>
  <si>
    <t>SFS 2022:1813</t>
  </si>
  <si>
    <t>SFS 2021:371</t>
  </si>
  <si>
    <t>SFS 2017:520</t>
  </si>
  <si>
    <t>SFS 2014:175</t>
  </si>
  <si>
    <t>SFS 2021:1197</t>
  </si>
  <si>
    <t> SFS 2020:138</t>
  </si>
  <si>
    <t>SFS 2007:1152</t>
  </si>
  <si>
    <t>SFS 2022:1717</t>
  </si>
  <si>
    <t>SFS 2021:1270</t>
  </si>
  <si>
    <t>SFS 2017:1271</t>
  </si>
  <si>
    <t>SFS 2022:531</t>
  </si>
  <si>
    <t>SFS 2017:672</t>
  </si>
  <si>
    <t>SFS 2020:870</t>
  </si>
  <si>
    <t>SFS 2020:869</t>
  </si>
  <si>
    <t>SFS 2007:859</t>
  </si>
  <si>
    <t>SFS 2021:40</t>
  </si>
  <si>
    <t>SFS 2022:1383</t>
  </si>
  <si>
    <t>SFS 2017:552</t>
  </si>
  <si>
    <t>SFS 2007:1079</t>
  </si>
  <si>
    <t>SFS 2022:1510</t>
  </si>
  <si>
    <t>SFS 2019:1277</t>
  </si>
  <si>
    <t>SFS 2019:308</t>
  </si>
  <si>
    <t>SFS 2023:183</t>
  </si>
  <si>
    <t>SFS 2017:155</t>
  </si>
  <si>
    <t>SFS 2018:1024</t>
  </si>
  <si>
    <t>SFS 2019:1279</t>
  </si>
  <si>
    <t>SFS 2019:411</t>
  </si>
  <si>
    <t>SFS 2022:1618</t>
  </si>
  <si>
    <t>SFS 2018:1025</t>
  </si>
  <si>
    <t>SFS 2022:1815</t>
  </si>
  <si>
    <t>SFS 2019:1073</t>
  </si>
  <si>
    <t>SFS 2014:1381</t>
  </si>
  <si>
    <t>SFS 2022:1819</t>
  </si>
  <si>
    <t>SFS 2021:1211</t>
  </si>
  <si>
    <t>SFS 2020:5</t>
  </si>
  <si>
    <t>SFS 2019:19</t>
  </si>
  <si>
    <t>SFS 2021:872</t>
  </si>
  <si>
    <t>SFS 2022:1817</t>
  </si>
  <si>
    <t>SFS 2022:1816</t>
  </si>
  <si>
    <t>SFS 2021:1275</t>
  </si>
  <si>
    <t>SFS 2017:1092</t>
  </si>
  <si>
    <t>SFS 2021:1073</t>
  </si>
  <si>
    <t>SFS 2021:1272</t>
  </si>
  <si>
    <t>SFS 2010:562</t>
  </si>
  <si>
    <t>SFS 2018:1137</t>
  </si>
  <si>
    <t>SFS 2023:99</t>
  </si>
  <si>
    <t>SFS 2016:1263</t>
  </si>
  <si>
    <t>SFS 2017:1042</t>
  </si>
  <si>
    <t>SFS 2019:510</t>
  </si>
  <si>
    <t>SFS 2022:540</t>
  </si>
  <si>
    <t>SFS 2021:1252</t>
  </si>
  <si>
    <t>SFS 2022:234</t>
  </si>
  <si>
    <t>SFS 2021:1057</t>
  </si>
  <si>
    <t>SFS 2007:1335</t>
  </si>
  <si>
    <t>SFS 2019:643</t>
  </si>
  <si>
    <t>SFS 2019:1301</t>
  </si>
  <si>
    <t>SFS 2019:1270</t>
  </si>
  <si>
    <t>SFS 2019:701</t>
  </si>
  <si>
    <t>SFS 2022:545</t>
  </si>
  <si>
    <t>SFS 2020:1124</t>
  </si>
  <si>
    <t>SFS 2022:1719</t>
  </si>
  <si>
    <t>SFS 2022:1359</t>
  </si>
  <si>
    <t>SFS 2019:593</t>
  </si>
  <si>
    <t>SFS 2020:1235</t>
  </si>
  <si>
    <t>SFS 2020:1288</t>
  </si>
  <si>
    <t>SFS 2022:235</t>
  </si>
  <si>
    <t>SFS 2023:46</t>
  </si>
  <si>
    <t>SFS 2022:1415</t>
  </si>
  <si>
    <t>SFS 2022:1068</t>
  </si>
  <si>
    <t>SFS 2022:1099</t>
  </si>
  <si>
    <t>SFS 2019:1315</t>
  </si>
  <si>
    <t>SFS 2021:230</t>
  </si>
  <si>
    <t>SFS 2022:1870</t>
  </si>
  <si>
    <t>SFS 2015:547</t>
  </si>
  <si>
    <t>SFS 2018:1027</t>
  </si>
  <si>
    <t>SFS 2022:869</t>
  </si>
  <si>
    <t>SFS 2018:254</t>
  </si>
  <si>
    <t>SFS 2022:1465</t>
  </si>
  <si>
    <t>SFS 2023:63</t>
  </si>
  <si>
    <t>SFS 2021:220</t>
  </si>
  <si>
    <t>SFS 2022:576</t>
  </si>
  <si>
    <t>SFS 2021:1198</t>
  </si>
  <si>
    <t>SFS 2022:1768</t>
  </si>
  <si>
    <t>Antal beslutsfattande organ</t>
  </si>
  <si>
    <t>Antal rådgivande organ</t>
  </si>
  <si>
    <t>lovisa.bostrom@statskontoret.se</t>
  </si>
  <si>
    <t>Lovisa Boström</t>
  </si>
  <si>
    <t>Utbetalningsmyndigheten</t>
  </si>
  <si>
    <t>202100-7071</t>
  </si>
  <si>
    <t>2023:461</t>
  </si>
  <si>
    <t xml:space="preserve">Mediemyndigheten </t>
  </si>
  <si>
    <t>2023:844</t>
  </si>
  <si>
    <t>Uppgifter om medlemskap i AgV uppdaterades efter en lista som skickades till oss från AgV via mail 2017-06-02.</t>
  </si>
  <si>
    <t xml:space="preserve">Uppgifter om antalet myndigheter uppdateras vid helårs- och halvårsskiftet </t>
  </si>
  <si>
    <t>Uppgifter om antalet årsarbetskrafter uppdateras vid halvårsskiftet</t>
  </si>
  <si>
    <t xml:space="preserve">ANDRA REGISTER </t>
  </si>
  <si>
    <t xml:space="preserve">KORT OM FÖRTECKNINGEN </t>
  </si>
  <si>
    <t>2007:858</t>
  </si>
  <si>
    <t>SFS 2007:858</t>
  </si>
  <si>
    <t>2007:1174</t>
  </si>
  <si>
    <t>SFS 2022:1402</t>
  </si>
  <si>
    <t>Övervakningsnämnder</t>
  </si>
  <si>
    <t>SFS 2023:577</t>
  </si>
  <si>
    <t>SFS 2023:286</t>
  </si>
  <si>
    <t>SFS 2023: 809</t>
  </si>
  <si>
    <t>SFS 2023:98</t>
  </si>
  <si>
    <t>SFS 2023:703</t>
  </si>
  <si>
    <t>SFS 2024:166</t>
  </si>
  <si>
    <t>SFS 2024:136</t>
  </si>
  <si>
    <t>SFS 2023:548</t>
  </si>
  <si>
    <t>SFS 2023:793</t>
  </si>
  <si>
    <t>SFS 2023:444</t>
  </si>
  <si>
    <t>SFS 2024:184</t>
  </si>
  <si>
    <t>SFS 2023:243</t>
  </si>
  <si>
    <t>SFS 2024:103</t>
  </si>
  <si>
    <t>SFS 2023:682</t>
  </si>
  <si>
    <t>SFS 2023:674</t>
  </si>
  <si>
    <t>SFS 2024:1</t>
  </si>
  <si>
    <t>SFS 2023:199</t>
  </si>
  <si>
    <t>SFS 2024:157</t>
  </si>
  <si>
    <t>SFS 2024:144</t>
  </si>
  <si>
    <t>SFS 2024:143</t>
  </si>
  <si>
    <t>SFS 2023:468</t>
  </si>
  <si>
    <t>SFS 2023:772</t>
  </si>
  <si>
    <t>SFS 2023:773</t>
  </si>
  <si>
    <t>SFS 2023:628</t>
  </si>
  <si>
    <t>SFS 2023:891</t>
  </si>
  <si>
    <t>SFS 2023:726</t>
  </si>
  <si>
    <t>SFS 2023:733</t>
  </si>
  <si>
    <t>SFS 2024:131</t>
  </si>
  <si>
    <t xml:space="preserve"> SFS 2023:681</t>
  </si>
  <si>
    <t>SFS 2023:819</t>
  </si>
  <si>
    <t>SFS 2023:734</t>
  </si>
  <si>
    <t>SFS 2023:685</t>
  </si>
  <si>
    <t>SFS 2023:620</t>
  </si>
  <si>
    <t>SFS 2023:484</t>
  </si>
  <si>
    <t>2024:78</t>
  </si>
  <si>
    <t>SFS 2023:712</t>
  </si>
  <si>
    <t>SFS 2023:919</t>
  </si>
  <si>
    <t>SFS 2023:604</t>
  </si>
  <si>
    <t>SFS 2024:110</t>
  </si>
  <si>
    <t>SFS 2023:613</t>
  </si>
  <si>
    <t>SFS 2024:73</t>
  </si>
  <si>
    <t>SFS 2023:686</t>
  </si>
  <si>
    <t>SFS 2023:465</t>
  </si>
  <si>
    <t>SFS 2023:470</t>
  </si>
  <si>
    <t>SFS 2023:900</t>
  </si>
  <si>
    <t>SFS 2023:404</t>
  </si>
  <si>
    <t>SFS 2023:293</t>
  </si>
  <si>
    <t>SFS 2024:76</t>
  </si>
  <si>
    <t>SFS 2023:513</t>
  </si>
  <si>
    <t>SFS 2024:106</t>
  </si>
  <si>
    <t>SFS 2023:619</t>
  </si>
  <si>
    <t>SFS 2023:947</t>
  </si>
  <si>
    <t>SFS 2023:602</t>
  </si>
  <si>
    <t>SFS 2024:189</t>
  </si>
  <si>
    <t>SFS 2023:389</t>
  </si>
  <si>
    <t>SFS 2023:626</t>
  </si>
  <si>
    <t>SFS 2024:201</t>
  </si>
  <si>
    <t>SFS 2024:72</t>
  </si>
  <si>
    <t>SFS 2024:65</t>
  </si>
  <si>
    <t>SFS 2024:249</t>
  </si>
  <si>
    <t>SFS 2024:57</t>
  </si>
  <si>
    <t>SFS 2022:1514</t>
  </si>
  <si>
    <t>ÅA 2024</t>
  </si>
  <si>
    <t>SFS 2023:801</t>
  </si>
  <si>
    <t>Lokala värderingsnämnden vid Länsstyrelsen i Hallands län</t>
  </si>
  <si>
    <t xml:space="preserve">När det gäller antal årsarbetskrafter för 2024 saknar vi uppgifter om de enskilda tingsrätterna, hovrätterna, förvaltningsrätterna, kammarrätterna och hyresnämnderna samt för Rättshjälpsnämnden. I kolumnen Årsarbetskrafter 2024 (ÅA 2024) redovisar vi därför antalet årsarbetskrafter avseende 2023 för dessa myndigheter.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</si>
</sst>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1B1B1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38">
    <xf numFmtId="0" fontId="0" fillId="0" borderId="0" xfId="0"/>
    <xf numFmtId="0" fontId="3" fillId="3" borderId="1" xfId="1" applyFont="1" applyFill="1"/>
    <xf numFmtId="0" fontId="3" fillId="3" borderId="1" xfId="1" applyFont="1" applyFill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4" fillId="0" borderId="0" xfId="2"/>
    <xf numFmtId="1" fontId="0" fillId="0" borderId="0" xfId="0" applyNumberFormat="1" applyAlignment="1">
      <alignment vertical="center" wrapText="1"/>
    </xf>
    <xf numFmtId="4" fontId="0" fillId="0" borderId="0" xfId="0" applyNumberFormat="1"/>
    <xf numFmtId="164" fontId="0" fillId="0" borderId="0" xfId="0" applyNumberFormat="1"/>
    <xf numFmtId="0" fontId="6" fillId="0" borderId="0" xfId="0" applyFont="1"/>
    <xf numFmtId="3" fontId="0" fillId="0" borderId="0" xfId="0" applyNumberFormat="1"/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3" fillId="4" borderId="2" xfId="1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46" fontId="0" fillId="0" borderId="0" xfId="0" applyNumberFormat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7" fillId="0" borderId="0" xfId="0" applyFont="1"/>
    <xf numFmtId="1" fontId="3" fillId="3" borderId="1" xfId="1" applyNumberFormat="1" applyFont="1" applyFill="1"/>
    <xf numFmtId="1" fontId="0" fillId="0" borderId="0" xfId="0" applyNumberFormat="1"/>
    <xf numFmtId="1" fontId="0" fillId="0" borderId="3" xfId="0" applyNumberFormat="1" applyBorder="1"/>
    <xf numFmtId="1" fontId="3" fillId="3" borderId="1" xfId="1" applyNumberFormat="1" applyFont="1" applyFill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3" xfId="0" applyNumberFormat="1" applyBorder="1" applyAlignment="1">
      <alignment horizontal="right"/>
    </xf>
    <xf numFmtId="2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vertical="center" wrapText="1"/>
    </xf>
    <xf numFmtId="1" fontId="0" fillId="0" borderId="0" xfId="0" applyNumberFormat="1" applyAlignment="1">
      <alignment horizontal="right" vertical="center" wrapText="1"/>
    </xf>
    <xf numFmtId="1" fontId="3" fillId="4" borderId="2" xfId="1" applyNumberFormat="1" applyFont="1" applyFill="1" applyBorder="1" applyAlignment="1">
      <alignment vertical="center" wrapText="1"/>
    </xf>
    <xf numFmtId="0" fontId="8" fillId="0" borderId="0" xfId="0" applyFont="1"/>
    <xf numFmtId="49" fontId="0" fillId="0" borderId="5" xfId="0" applyNumberFormat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3" fillId="4" borderId="4" xfId="1" applyNumberFormat="1" applyFont="1" applyFill="1" applyBorder="1" applyAlignment="1">
      <alignment vertical="center" wrapText="1"/>
    </xf>
    <xf numFmtId="165" fontId="6" fillId="0" borderId="0" xfId="0" applyNumberFormat="1" applyFont="1"/>
    <xf numFmtId="2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3" xfId="0" applyNumberFormat="1" applyBorder="1"/>
  </cellXfs>
  <cellStyles count="4">
    <cellStyle name="Anteckning" xfId="1" builtinId="10"/>
    <cellStyle name="Hyperlänk" xfId="2" builtinId="8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visa.bostrom@statskontoret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60"/>
  <sheetViews>
    <sheetView zoomScaleNormal="100" workbookViewId="0">
      <selection activeCell="A12" sqref="A12"/>
    </sheetView>
  </sheetViews>
  <sheetFormatPr defaultRowHeight="15" x14ac:dyDescent="0.25"/>
  <sheetData>
    <row r="1" spans="1:1" x14ac:dyDescent="0.25">
      <c r="A1" s="4" t="s">
        <v>1150</v>
      </c>
    </row>
    <row r="2" spans="1:1" x14ac:dyDescent="0.25">
      <c r="A2" t="s">
        <v>0</v>
      </c>
    </row>
    <row r="4" spans="1:1" x14ac:dyDescent="0.25">
      <c r="A4" t="s">
        <v>2</v>
      </c>
    </row>
    <row r="5" spans="1:1" x14ac:dyDescent="0.25">
      <c r="A5" t="s">
        <v>3</v>
      </c>
    </row>
    <row r="7" spans="1:1" x14ac:dyDescent="0.25">
      <c r="A7" t="s">
        <v>1147</v>
      </c>
    </row>
    <row r="8" spans="1:1" x14ac:dyDescent="0.25">
      <c r="A8" t="s">
        <v>1148</v>
      </c>
    </row>
    <row r="9" spans="1:1" x14ac:dyDescent="0.25">
      <c r="A9" t="s">
        <v>1146</v>
      </c>
    </row>
    <row r="10" spans="1:1" x14ac:dyDescent="0.25">
      <c r="A10" t="s">
        <v>1</v>
      </c>
    </row>
    <row r="12" spans="1:1" x14ac:dyDescent="0.25">
      <c r="A12" t="s">
        <v>1221</v>
      </c>
    </row>
    <row r="13" spans="1:1" x14ac:dyDescent="0.25">
      <c r="A13" t="s">
        <v>4</v>
      </c>
    </row>
    <row r="14" spans="1:1" x14ac:dyDescent="0.25">
      <c r="A14" t="s">
        <v>5</v>
      </c>
    </row>
    <row r="15" spans="1:1" x14ac:dyDescent="0.25">
      <c r="A15" t="s">
        <v>6</v>
      </c>
    </row>
    <row r="17" spans="1:1" x14ac:dyDescent="0.25">
      <c r="A17" s="4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1" spans="1:1" x14ac:dyDescent="0.25">
      <c r="A21" t="s">
        <v>16</v>
      </c>
    </row>
    <row r="22" spans="1:1" x14ac:dyDescent="0.25">
      <c r="A22" t="s">
        <v>17</v>
      </c>
    </row>
    <row r="23" spans="1:1" x14ac:dyDescent="0.25">
      <c r="A23" t="s">
        <v>18</v>
      </c>
    </row>
    <row r="24" spans="1:1" x14ac:dyDescent="0.25">
      <c r="A24" t="s">
        <v>19</v>
      </c>
    </row>
    <row r="25" spans="1:1" x14ac:dyDescent="0.25">
      <c r="A25" t="s">
        <v>20</v>
      </c>
    </row>
    <row r="26" spans="1:1" x14ac:dyDescent="0.25">
      <c r="A26" t="s">
        <v>21</v>
      </c>
    </row>
    <row r="27" spans="1:1" x14ac:dyDescent="0.25">
      <c r="A27" t="s">
        <v>22</v>
      </c>
    </row>
    <row r="29" spans="1:1" x14ac:dyDescent="0.25">
      <c r="A29" s="4" t="s">
        <v>23</v>
      </c>
    </row>
    <row r="30" spans="1:1" x14ac:dyDescent="0.25">
      <c r="A30" t="s">
        <v>24</v>
      </c>
    </row>
    <row r="31" spans="1:1" x14ac:dyDescent="0.25">
      <c r="A31" t="s">
        <v>25</v>
      </c>
    </row>
    <row r="32" spans="1:1" x14ac:dyDescent="0.25">
      <c r="A32" t="s">
        <v>26</v>
      </c>
    </row>
    <row r="33" spans="1:1" x14ac:dyDescent="0.25">
      <c r="A33" t="s">
        <v>27</v>
      </c>
    </row>
    <row r="35" spans="1:1" x14ac:dyDescent="0.25">
      <c r="A35" t="s">
        <v>28</v>
      </c>
    </row>
    <row r="37" spans="1:1" x14ac:dyDescent="0.25">
      <c r="A37" s="4" t="s">
        <v>1149</v>
      </c>
    </row>
    <row r="38" spans="1:1" x14ac:dyDescent="0.25">
      <c r="A38" t="s">
        <v>7</v>
      </c>
    </row>
    <row r="39" spans="1:1" x14ac:dyDescent="0.25">
      <c r="A39" t="s">
        <v>8</v>
      </c>
    </row>
    <row r="40" spans="1:1" x14ac:dyDescent="0.25">
      <c r="A40" t="s">
        <v>9</v>
      </c>
    </row>
    <row r="42" spans="1:1" x14ac:dyDescent="0.25">
      <c r="A42" s="4" t="s">
        <v>10</v>
      </c>
    </row>
    <row r="43" spans="1:1" x14ac:dyDescent="0.25">
      <c r="A43" t="s">
        <v>1140</v>
      </c>
    </row>
    <row r="44" spans="1:1" x14ac:dyDescent="0.25">
      <c r="A44" t="s">
        <v>11</v>
      </c>
    </row>
    <row r="45" spans="1:1" x14ac:dyDescent="0.25">
      <c r="A45" s="6" t="s">
        <v>1139</v>
      </c>
    </row>
    <row r="48" spans="1:1" x14ac:dyDescent="0.25">
      <c r="A48" s="4"/>
    </row>
    <row r="60" spans="1:1" x14ac:dyDescent="0.25">
      <c r="A60" s="4"/>
    </row>
  </sheetData>
  <hyperlinks>
    <hyperlink ref="A45" r:id="rId1" xr:uid="{BE267769-B8AF-4AB1-AABC-C465798B643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E360"/>
  <sheetViews>
    <sheetView tabSelected="1" zoomScale="80" zoomScaleNormal="80" workbookViewId="0">
      <pane xSplit="2" ySplit="1" topLeftCell="D324" activePane="bottomRight" state="frozen"/>
      <selection pane="topRight" activeCell="B1" sqref="B1"/>
      <selection pane="bottomLeft" activeCell="A2" sqref="A2"/>
      <selection pane="bottomRight" activeCell="AA360" sqref="AA360"/>
    </sheetView>
  </sheetViews>
  <sheetFormatPr defaultRowHeight="17.45" customHeight="1" x14ac:dyDescent="0.25"/>
  <cols>
    <col min="2" max="2" width="50.85546875" customWidth="1"/>
    <col min="3" max="3" width="18.42578125" hidden="1" customWidth="1"/>
    <col min="4" max="4" width="8" bestFit="1" customWidth="1"/>
    <col min="5" max="5" width="7.28515625" style="24" bestFit="1" customWidth="1"/>
    <col min="6" max="6" width="9.28515625" style="21" bestFit="1" customWidth="1"/>
    <col min="7" max="7" width="13.140625" style="3" bestFit="1" customWidth="1"/>
    <col min="8" max="8" width="17" customWidth="1"/>
    <col min="9" max="9" width="10.85546875" bestFit="1" customWidth="1"/>
    <col min="10" max="10" width="11" bestFit="1" customWidth="1"/>
    <col min="11" max="11" width="12" bestFit="1" customWidth="1"/>
    <col min="12" max="12" width="12.85546875" customWidth="1"/>
    <col min="13" max="13" width="12.85546875" bestFit="1" customWidth="1"/>
    <col min="14" max="14" width="13.28515625" bestFit="1" customWidth="1"/>
    <col min="15" max="15" width="13.5703125" customWidth="1"/>
    <col min="16" max="16" width="12.5703125" customWidth="1"/>
    <col min="18" max="18" width="13.140625" bestFit="1" customWidth="1"/>
    <col min="19" max="19" width="10.5703125" bestFit="1" customWidth="1"/>
    <col min="20" max="20" width="12.42578125" bestFit="1" customWidth="1"/>
    <col min="21" max="21" width="5.85546875" bestFit="1" customWidth="1"/>
    <col min="22" max="22" width="6.5703125" bestFit="1" customWidth="1"/>
    <col min="23" max="23" width="6.85546875" bestFit="1" customWidth="1"/>
    <col min="24" max="24" width="5.85546875" bestFit="1" customWidth="1"/>
    <col min="25" max="25" width="17.7109375" customWidth="1"/>
    <col min="26" max="26" width="30.28515625" customWidth="1"/>
    <col min="27" max="27" width="20.140625" style="12" customWidth="1"/>
    <col min="28" max="29" width="12.85546875" customWidth="1"/>
    <col min="30" max="30" width="18.7109375" style="7" customWidth="1"/>
    <col min="31" max="31" width="14.7109375" style="7" customWidth="1"/>
  </cols>
  <sheetData>
    <row r="1" spans="1:31" s="1" customFormat="1" ht="18.95" customHeight="1" x14ac:dyDescent="0.25">
      <c r="A1" s="1" t="s">
        <v>29</v>
      </c>
      <c r="B1" s="1" t="s">
        <v>30</v>
      </c>
      <c r="C1" s="1" t="s">
        <v>31</v>
      </c>
      <c r="D1" s="1" t="s">
        <v>32</v>
      </c>
      <c r="E1" s="23" t="s">
        <v>12</v>
      </c>
      <c r="F1" s="20" t="s">
        <v>33</v>
      </c>
      <c r="G1" s="2" t="s">
        <v>34</v>
      </c>
      <c r="H1" s="1" t="s">
        <v>35</v>
      </c>
      <c r="I1" s="1" t="s">
        <v>36</v>
      </c>
      <c r="J1" s="1" t="s">
        <v>37</v>
      </c>
      <c r="K1" s="1" t="s">
        <v>38</v>
      </c>
      <c r="L1" s="1" t="s">
        <v>39</v>
      </c>
      <c r="M1" s="1" t="s">
        <v>40</v>
      </c>
      <c r="N1" s="1" t="s">
        <v>41</v>
      </c>
      <c r="O1" s="1" t="s">
        <v>42</v>
      </c>
      <c r="P1" s="1" t="s">
        <v>1218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4" t="s">
        <v>53</v>
      </c>
      <c r="AB1" s="1" t="s">
        <v>54</v>
      </c>
      <c r="AC1" s="33" t="s">
        <v>985</v>
      </c>
      <c r="AD1" s="29" t="s">
        <v>1137</v>
      </c>
      <c r="AE1" s="29" t="s">
        <v>1138</v>
      </c>
    </row>
    <row r="2" spans="1:31" ht="17.45" customHeight="1" x14ac:dyDescent="0.25">
      <c r="A2">
        <v>1</v>
      </c>
      <c r="B2" t="s">
        <v>55</v>
      </c>
      <c r="D2">
        <v>1</v>
      </c>
      <c r="E2" s="24">
        <v>435</v>
      </c>
      <c r="F2" s="21">
        <v>4</v>
      </c>
      <c r="G2" s="3" t="s">
        <v>56</v>
      </c>
      <c r="I2">
        <v>571.79999999999995</v>
      </c>
      <c r="J2">
        <v>582.88</v>
      </c>
      <c r="K2">
        <v>606.9</v>
      </c>
      <c r="L2">
        <v>659.2</v>
      </c>
      <c r="M2">
        <v>786.7</v>
      </c>
      <c r="N2">
        <v>915.92</v>
      </c>
      <c r="O2" s="9">
        <v>1028.7</v>
      </c>
      <c r="P2" s="9">
        <v>1350.35</v>
      </c>
      <c r="T2">
        <v>1</v>
      </c>
      <c r="U2">
        <v>1</v>
      </c>
      <c r="V2">
        <v>1</v>
      </c>
      <c r="W2">
        <v>1</v>
      </c>
      <c r="Z2" t="s">
        <v>57</v>
      </c>
      <c r="AA2" s="12" t="s">
        <v>58</v>
      </c>
      <c r="AB2" s="15" t="s">
        <v>59</v>
      </c>
      <c r="AC2" s="12" t="s">
        <v>1156</v>
      </c>
      <c r="AE2" s="7">
        <v>2</v>
      </c>
    </row>
    <row r="3" spans="1:31" ht="17.45" customHeight="1" x14ac:dyDescent="0.25">
      <c r="A3">
        <v>265</v>
      </c>
      <c r="B3" t="s">
        <v>60</v>
      </c>
      <c r="D3">
        <v>1</v>
      </c>
      <c r="E3" s="24">
        <v>330</v>
      </c>
      <c r="F3">
        <v>3</v>
      </c>
      <c r="G3" s="3" t="s">
        <v>61</v>
      </c>
      <c r="H3" t="s">
        <v>62</v>
      </c>
      <c r="K3">
        <v>23.185659999999999</v>
      </c>
      <c r="L3">
        <v>22.62</v>
      </c>
      <c r="M3">
        <v>22.474523809523792</v>
      </c>
      <c r="N3">
        <v>24.083794416996</v>
      </c>
      <c r="O3" s="8">
        <v>23.340316106719349</v>
      </c>
      <c r="P3" s="8">
        <v>23.340316106719349</v>
      </c>
      <c r="Q3">
        <v>1</v>
      </c>
      <c r="X3">
        <v>1</v>
      </c>
      <c r="Z3" t="s">
        <v>63</v>
      </c>
      <c r="AA3" s="12" t="s">
        <v>64</v>
      </c>
      <c r="AC3" s="12" t="s">
        <v>1116</v>
      </c>
      <c r="AE3" s="12"/>
    </row>
    <row r="4" spans="1:31" ht="17.45" customHeight="1" x14ac:dyDescent="0.25">
      <c r="A4">
        <v>2</v>
      </c>
      <c r="B4" t="s">
        <v>65</v>
      </c>
      <c r="D4">
        <v>1</v>
      </c>
      <c r="F4" s="21">
        <v>4</v>
      </c>
      <c r="G4" s="3" t="s">
        <v>66</v>
      </c>
      <c r="J4">
        <v>0.25</v>
      </c>
      <c r="K4">
        <v>0.25</v>
      </c>
      <c r="L4">
        <v>0.35</v>
      </c>
      <c r="M4">
        <v>0.35</v>
      </c>
      <c r="N4">
        <v>0.25</v>
      </c>
      <c r="O4" s="10">
        <v>0.25</v>
      </c>
      <c r="P4" s="10">
        <v>0.25</v>
      </c>
      <c r="Y4" t="s">
        <v>67</v>
      </c>
      <c r="Z4" t="s">
        <v>68</v>
      </c>
      <c r="AA4" s="12" t="s">
        <v>69</v>
      </c>
      <c r="AB4" s="15" t="s">
        <v>70</v>
      </c>
      <c r="AC4" s="12" t="s">
        <v>986</v>
      </c>
      <c r="AE4" s="12"/>
    </row>
    <row r="5" spans="1:31" ht="17.45" customHeight="1" x14ac:dyDescent="0.25">
      <c r="A5">
        <v>3</v>
      </c>
      <c r="B5" t="s">
        <v>71</v>
      </c>
      <c r="D5">
        <v>1</v>
      </c>
      <c r="E5" s="24">
        <v>411</v>
      </c>
      <c r="F5">
        <v>4</v>
      </c>
      <c r="G5" s="3" t="s">
        <v>72</v>
      </c>
      <c r="I5">
        <v>43.99</v>
      </c>
      <c r="J5">
        <v>47.84</v>
      </c>
      <c r="K5">
        <v>49.8</v>
      </c>
      <c r="L5">
        <v>53</v>
      </c>
      <c r="M5">
        <v>49.73</v>
      </c>
      <c r="N5">
        <v>46</v>
      </c>
      <c r="O5" s="9">
        <v>45.1</v>
      </c>
      <c r="P5" s="9">
        <v>56.77</v>
      </c>
      <c r="U5">
        <v>1</v>
      </c>
      <c r="V5">
        <v>1</v>
      </c>
      <c r="W5">
        <v>1</v>
      </c>
      <c r="Z5" t="s">
        <v>73</v>
      </c>
      <c r="AA5" s="12" t="s">
        <v>74</v>
      </c>
      <c r="AB5" s="15" t="s">
        <v>75</v>
      </c>
      <c r="AC5" s="12" t="s">
        <v>1157</v>
      </c>
      <c r="AE5" s="12"/>
    </row>
    <row r="6" spans="1:31" ht="17.45" customHeight="1" x14ac:dyDescent="0.25">
      <c r="A6">
        <v>4</v>
      </c>
      <c r="B6" t="s">
        <v>76</v>
      </c>
      <c r="D6">
        <v>1</v>
      </c>
      <c r="F6">
        <v>1</v>
      </c>
      <c r="G6" s="3" t="s">
        <v>77</v>
      </c>
      <c r="H6" t="s">
        <v>78</v>
      </c>
      <c r="I6">
        <v>67</v>
      </c>
      <c r="J6">
        <v>66</v>
      </c>
      <c r="K6">
        <v>65</v>
      </c>
      <c r="L6">
        <v>70</v>
      </c>
      <c r="M6">
        <v>71</v>
      </c>
      <c r="N6">
        <v>69</v>
      </c>
      <c r="O6" s="10">
        <v>69</v>
      </c>
      <c r="P6" s="10">
        <v>68</v>
      </c>
      <c r="S6">
        <v>1</v>
      </c>
      <c r="W6">
        <v>1</v>
      </c>
      <c r="Z6" t="s">
        <v>73</v>
      </c>
      <c r="AA6" s="12" t="s">
        <v>45</v>
      </c>
      <c r="AB6" s="15" t="s">
        <v>79</v>
      </c>
      <c r="AC6" s="12" t="s">
        <v>1158</v>
      </c>
      <c r="AE6" s="12"/>
    </row>
    <row r="7" spans="1:31" ht="17.45" customHeight="1" x14ac:dyDescent="0.25">
      <c r="A7">
        <v>5</v>
      </c>
      <c r="B7" t="s">
        <v>80</v>
      </c>
      <c r="D7">
        <v>1</v>
      </c>
      <c r="F7">
        <v>4</v>
      </c>
      <c r="G7" s="3" t="s">
        <v>81</v>
      </c>
      <c r="I7">
        <v>1.25</v>
      </c>
      <c r="J7">
        <v>1.25</v>
      </c>
      <c r="K7">
        <v>1.25</v>
      </c>
      <c r="L7">
        <v>1.25</v>
      </c>
      <c r="M7">
        <v>1.25</v>
      </c>
      <c r="N7">
        <v>1.5</v>
      </c>
      <c r="O7" s="10">
        <v>1.5</v>
      </c>
      <c r="P7">
        <v>2.5</v>
      </c>
      <c r="Y7" t="s">
        <v>82</v>
      </c>
      <c r="Z7" t="s">
        <v>83</v>
      </c>
      <c r="AA7" s="12" t="s">
        <v>69</v>
      </c>
      <c r="AB7" s="15" t="s">
        <v>84</v>
      </c>
      <c r="AC7" s="12" t="s">
        <v>1159</v>
      </c>
      <c r="AE7" s="12"/>
    </row>
    <row r="8" spans="1:31" ht="17.45" customHeight="1" x14ac:dyDescent="0.25">
      <c r="A8">
        <v>6</v>
      </c>
      <c r="B8" t="s">
        <v>85</v>
      </c>
      <c r="D8">
        <v>1</v>
      </c>
      <c r="E8" s="24">
        <v>412</v>
      </c>
      <c r="F8">
        <v>4</v>
      </c>
      <c r="G8" s="3" t="s">
        <v>86</v>
      </c>
      <c r="I8">
        <v>17.95</v>
      </c>
      <c r="J8">
        <v>18.48</v>
      </c>
      <c r="K8">
        <v>17.7</v>
      </c>
      <c r="L8">
        <v>17.899999999999999</v>
      </c>
      <c r="M8">
        <v>15.88</v>
      </c>
      <c r="N8">
        <v>15.76</v>
      </c>
      <c r="O8" s="9">
        <v>16.8</v>
      </c>
      <c r="P8" s="9">
        <v>15.76</v>
      </c>
      <c r="Q8">
        <v>1</v>
      </c>
      <c r="V8">
        <v>1</v>
      </c>
      <c r="W8">
        <v>1</v>
      </c>
      <c r="Z8" t="s">
        <v>87</v>
      </c>
      <c r="AA8" s="12" t="s">
        <v>64</v>
      </c>
      <c r="AB8" s="10" t="s">
        <v>88</v>
      </c>
      <c r="AC8" s="12" t="s">
        <v>987</v>
      </c>
      <c r="AE8" s="12"/>
    </row>
    <row r="9" spans="1:31" ht="17.45" customHeight="1" x14ac:dyDescent="0.25">
      <c r="A9">
        <v>7</v>
      </c>
      <c r="B9" t="s">
        <v>89</v>
      </c>
      <c r="D9">
        <v>1</v>
      </c>
      <c r="E9" s="24">
        <v>1050</v>
      </c>
      <c r="F9">
        <v>10</v>
      </c>
      <c r="G9" s="3" t="s">
        <v>90</v>
      </c>
      <c r="I9">
        <v>12937.96</v>
      </c>
      <c r="J9">
        <v>12810.79</v>
      </c>
      <c r="K9">
        <v>11898.6</v>
      </c>
      <c r="L9">
        <v>9164.1</v>
      </c>
      <c r="M9">
        <v>10343.94</v>
      </c>
      <c r="N9">
        <v>9769.6</v>
      </c>
      <c r="O9" s="9">
        <v>10469.700000000001</v>
      </c>
      <c r="P9" s="9">
        <v>9763.2800000000007</v>
      </c>
      <c r="U9">
        <v>1</v>
      </c>
      <c r="V9">
        <v>1</v>
      </c>
      <c r="W9">
        <v>1</v>
      </c>
      <c r="Z9" t="s">
        <v>87</v>
      </c>
      <c r="AA9" s="12" t="s">
        <v>58</v>
      </c>
      <c r="AB9" s="15" t="s">
        <v>91</v>
      </c>
      <c r="AC9" s="12" t="s">
        <v>1160</v>
      </c>
      <c r="AE9" s="7">
        <v>1</v>
      </c>
    </row>
    <row r="10" spans="1:31" ht="17.45" customHeight="1" x14ac:dyDescent="0.25">
      <c r="A10">
        <v>8</v>
      </c>
      <c r="B10" t="s">
        <v>92</v>
      </c>
      <c r="D10">
        <v>1</v>
      </c>
      <c r="E10" s="24">
        <v>131</v>
      </c>
      <c r="F10">
        <v>1</v>
      </c>
      <c r="G10" s="3" t="s">
        <v>93</v>
      </c>
      <c r="I10">
        <v>65.900000000000006</v>
      </c>
      <c r="J10">
        <v>66.28</v>
      </c>
      <c r="K10">
        <v>60.8</v>
      </c>
      <c r="L10">
        <v>59.1</v>
      </c>
      <c r="M10">
        <v>63.15</v>
      </c>
      <c r="N10">
        <v>62.68</v>
      </c>
      <c r="O10" s="9">
        <v>69.5</v>
      </c>
      <c r="P10" s="9">
        <v>69.25</v>
      </c>
      <c r="U10">
        <v>1</v>
      </c>
      <c r="V10">
        <v>1</v>
      </c>
      <c r="W10">
        <v>1</v>
      </c>
      <c r="Z10" t="s">
        <v>73</v>
      </c>
      <c r="AA10" s="12" t="s">
        <v>94</v>
      </c>
      <c r="AB10" s="15" t="s">
        <v>95</v>
      </c>
      <c r="AC10" s="12" t="s">
        <v>988</v>
      </c>
      <c r="AE10" s="12"/>
    </row>
    <row r="11" spans="1:31" ht="17.45" customHeight="1" x14ac:dyDescent="0.25">
      <c r="A11">
        <v>9</v>
      </c>
      <c r="B11" t="s">
        <v>96</v>
      </c>
      <c r="D11">
        <v>1</v>
      </c>
      <c r="E11" s="24">
        <v>412</v>
      </c>
      <c r="F11">
        <v>4</v>
      </c>
      <c r="G11" s="3" t="s">
        <v>97</v>
      </c>
      <c r="I11">
        <v>565.05999999999995</v>
      </c>
      <c r="J11">
        <v>624.87</v>
      </c>
      <c r="K11">
        <v>614.5</v>
      </c>
      <c r="L11">
        <v>595.9</v>
      </c>
      <c r="M11">
        <v>613.98</v>
      </c>
      <c r="N11">
        <v>626.96</v>
      </c>
      <c r="O11" s="9">
        <v>684.1</v>
      </c>
      <c r="P11" s="9">
        <v>665.9</v>
      </c>
      <c r="U11">
        <v>1</v>
      </c>
      <c r="V11">
        <v>1</v>
      </c>
      <c r="W11">
        <v>1</v>
      </c>
      <c r="Z11" t="s">
        <v>87</v>
      </c>
      <c r="AA11" s="12" t="s">
        <v>74</v>
      </c>
      <c r="AB11" s="15" t="s">
        <v>98</v>
      </c>
      <c r="AC11" s="12" t="s">
        <v>989</v>
      </c>
      <c r="AE11" s="7">
        <v>1</v>
      </c>
    </row>
    <row r="12" spans="1:31" ht="17.45" customHeight="1" x14ac:dyDescent="0.25">
      <c r="A12">
        <v>10</v>
      </c>
      <c r="B12" t="s">
        <v>99</v>
      </c>
      <c r="D12">
        <v>1</v>
      </c>
      <c r="F12">
        <v>1</v>
      </c>
      <c r="G12" s="3" t="s">
        <v>100</v>
      </c>
      <c r="I12">
        <v>24.7</v>
      </c>
      <c r="J12">
        <v>25.35</v>
      </c>
      <c r="K12">
        <v>25.35</v>
      </c>
      <c r="L12">
        <v>29.5</v>
      </c>
      <c r="M12">
        <v>29.5</v>
      </c>
      <c r="N12">
        <v>29.5</v>
      </c>
      <c r="O12">
        <v>32.5</v>
      </c>
      <c r="P12">
        <v>33.200000000000003</v>
      </c>
      <c r="Y12" t="s">
        <v>67</v>
      </c>
      <c r="Z12" t="s">
        <v>68</v>
      </c>
      <c r="AA12" s="12" t="s">
        <v>69</v>
      </c>
      <c r="AB12" s="15" t="s">
        <v>101</v>
      </c>
      <c r="AC12" s="12" t="s">
        <v>990</v>
      </c>
      <c r="AE12" s="12"/>
    </row>
    <row r="13" spans="1:31" ht="17.45" customHeight="1" x14ac:dyDescent="0.25">
      <c r="A13">
        <v>266</v>
      </c>
      <c r="B13" t="s">
        <v>102</v>
      </c>
      <c r="D13">
        <v>1</v>
      </c>
      <c r="E13" s="24">
        <v>330</v>
      </c>
      <c r="F13">
        <v>3</v>
      </c>
      <c r="G13" s="3" t="s">
        <v>61</v>
      </c>
      <c r="H13" t="s">
        <v>62</v>
      </c>
      <c r="K13">
        <v>132.08949000000001</v>
      </c>
      <c r="L13">
        <v>122.78740000000001</v>
      </c>
      <c r="M13">
        <v>128.6254480654768</v>
      </c>
      <c r="N13">
        <v>133.53304194664031</v>
      </c>
      <c r="O13" s="8">
        <v>129.36501442687751</v>
      </c>
      <c r="P13" s="8">
        <v>129.36501442687751</v>
      </c>
      <c r="Q13">
        <v>1</v>
      </c>
      <c r="X13">
        <v>1</v>
      </c>
      <c r="Z13" t="s">
        <v>63</v>
      </c>
      <c r="AA13" s="12" t="s">
        <v>64</v>
      </c>
      <c r="AC13" s="12" t="s">
        <v>1116</v>
      </c>
      <c r="AE13" s="12"/>
    </row>
    <row r="14" spans="1:31" ht="17.45" customHeight="1" x14ac:dyDescent="0.25">
      <c r="A14">
        <v>11</v>
      </c>
      <c r="B14" t="s">
        <v>103</v>
      </c>
      <c r="C14" t="s">
        <v>104</v>
      </c>
      <c r="D14">
        <v>1</v>
      </c>
      <c r="E14" s="24">
        <v>1090</v>
      </c>
      <c r="F14">
        <v>10</v>
      </c>
      <c r="G14" s="3" t="s">
        <v>105</v>
      </c>
      <c r="I14">
        <v>26.35</v>
      </c>
      <c r="J14">
        <v>25.25</v>
      </c>
      <c r="K14">
        <v>22.7</v>
      </c>
      <c r="L14">
        <v>25</v>
      </c>
      <c r="M14">
        <v>26.91</v>
      </c>
      <c r="N14">
        <v>27.2</v>
      </c>
      <c r="O14" s="9">
        <v>18.8</v>
      </c>
      <c r="P14" s="9">
        <v>25.55</v>
      </c>
      <c r="U14">
        <v>1</v>
      </c>
      <c r="V14">
        <v>1</v>
      </c>
      <c r="W14">
        <v>1</v>
      </c>
      <c r="Z14" t="s">
        <v>68</v>
      </c>
      <c r="AA14" s="12" t="s">
        <v>74</v>
      </c>
      <c r="AB14" s="15" t="s">
        <v>106</v>
      </c>
      <c r="AC14" s="12" t="s">
        <v>991</v>
      </c>
      <c r="AE14" s="12"/>
    </row>
    <row r="15" spans="1:31" ht="17.45" customHeight="1" x14ac:dyDescent="0.25">
      <c r="A15">
        <v>12</v>
      </c>
      <c r="B15" t="s">
        <v>107</v>
      </c>
      <c r="D15">
        <v>1</v>
      </c>
      <c r="E15" s="24">
        <v>941</v>
      </c>
      <c r="F15">
        <v>9</v>
      </c>
      <c r="G15" s="3" t="s">
        <v>108</v>
      </c>
      <c r="I15">
        <v>390.39</v>
      </c>
      <c r="J15">
        <v>404.27</v>
      </c>
      <c r="K15">
        <v>416.1</v>
      </c>
      <c r="L15">
        <v>428.7</v>
      </c>
      <c r="M15">
        <v>439.79</v>
      </c>
      <c r="N15">
        <v>468.87</v>
      </c>
      <c r="O15" s="9">
        <v>470.9</v>
      </c>
      <c r="P15" s="9">
        <v>455.7</v>
      </c>
      <c r="R15">
        <v>1</v>
      </c>
      <c r="U15">
        <v>1</v>
      </c>
      <c r="V15">
        <v>1</v>
      </c>
      <c r="W15">
        <v>1</v>
      </c>
      <c r="Z15" t="s">
        <v>109</v>
      </c>
      <c r="AA15" s="12" t="s">
        <v>110</v>
      </c>
      <c r="AB15" t="s">
        <v>111</v>
      </c>
      <c r="AC15" s="12" t="s">
        <v>1161</v>
      </c>
      <c r="AE15" s="12"/>
    </row>
    <row r="16" spans="1:31" ht="17.45" customHeight="1" x14ac:dyDescent="0.25">
      <c r="A16">
        <v>267</v>
      </c>
      <c r="B16" t="s">
        <v>112</v>
      </c>
      <c r="D16">
        <v>1</v>
      </c>
      <c r="E16" s="24">
        <v>330</v>
      </c>
      <c r="F16">
        <v>3</v>
      </c>
      <c r="G16" s="3" t="s">
        <v>61</v>
      </c>
      <c r="H16" t="s">
        <v>62</v>
      </c>
      <c r="K16">
        <v>33.874600000000001</v>
      </c>
      <c r="L16">
        <v>34.020000000000003</v>
      </c>
      <c r="M16">
        <v>35.525792609126952</v>
      </c>
      <c r="N16">
        <v>34.650197924901192</v>
      </c>
      <c r="O16" s="8">
        <v>33.893083893280597</v>
      </c>
      <c r="P16" s="8">
        <v>33.893083893280597</v>
      </c>
      <c r="Q16">
        <v>1</v>
      </c>
      <c r="X16">
        <v>1</v>
      </c>
      <c r="Z16" t="s">
        <v>63</v>
      </c>
      <c r="AA16" s="12" t="s">
        <v>64</v>
      </c>
      <c r="AC16" s="12" t="s">
        <v>1116</v>
      </c>
      <c r="AE16" s="12"/>
    </row>
    <row r="17" spans="1:31" ht="17.45" customHeight="1" x14ac:dyDescent="0.25">
      <c r="A17">
        <v>13</v>
      </c>
      <c r="B17" t="s">
        <v>113</v>
      </c>
      <c r="D17">
        <v>1</v>
      </c>
      <c r="E17" s="24">
        <v>411</v>
      </c>
      <c r="F17">
        <v>4</v>
      </c>
      <c r="G17" s="3" t="s">
        <v>114</v>
      </c>
      <c r="I17">
        <v>7.5</v>
      </c>
      <c r="J17">
        <v>6.9</v>
      </c>
      <c r="K17">
        <v>5.5</v>
      </c>
      <c r="L17">
        <v>4.8</v>
      </c>
      <c r="M17">
        <v>5.5</v>
      </c>
      <c r="N17">
        <v>6.5</v>
      </c>
      <c r="O17" s="9">
        <v>5.9</v>
      </c>
      <c r="P17" s="9">
        <v>5.5</v>
      </c>
      <c r="V17">
        <v>1</v>
      </c>
      <c r="W17">
        <v>1</v>
      </c>
      <c r="Z17" t="s">
        <v>73</v>
      </c>
      <c r="AA17" s="12" t="s">
        <v>69</v>
      </c>
      <c r="AB17" s="15" t="s">
        <v>115</v>
      </c>
      <c r="AC17" s="12" t="s">
        <v>993</v>
      </c>
      <c r="AE17" s="12"/>
    </row>
    <row r="18" spans="1:31" ht="17.45" customHeight="1" x14ac:dyDescent="0.25">
      <c r="A18">
        <v>14</v>
      </c>
      <c r="B18" t="s">
        <v>116</v>
      </c>
      <c r="D18">
        <v>1</v>
      </c>
      <c r="E18" s="24">
        <v>411</v>
      </c>
      <c r="F18">
        <v>4</v>
      </c>
      <c r="G18" s="3" t="s">
        <v>117</v>
      </c>
      <c r="I18">
        <v>516.78</v>
      </c>
      <c r="J18">
        <v>565.13</v>
      </c>
      <c r="K18">
        <v>538.79999999999995</v>
      </c>
      <c r="L18">
        <v>489.1</v>
      </c>
      <c r="M18">
        <v>524.48</v>
      </c>
      <c r="N18">
        <v>566.95000000000005</v>
      </c>
      <c r="O18" s="9">
        <v>240.8</v>
      </c>
      <c r="P18" s="9">
        <v>545.84</v>
      </c>
      <c r="U18">
        <v>1</v>
      </c>
      <c r="V18">
        <v>1</v>
      </c>
      <c r="W18">
        <v>1</v>
      </c>
      <c r="Z18" t="s">
        <v>57</v>
      </c>
      <c r="AA18" s="12" t="s">
        <v>74</v>
      </c>
      <c r="AB18" s="15" t="s">
        <v>118</v>
      </c>
      <c r="AC18" s="12" t="s">
        <v>1162</v>
      </c>
      <c r="AE18" s="12"/>
    </row>
    <row r="19" spans="1:31" ht="17.45" customHeight="1" x14ac:dyDescent="0.25">
      <c r="A19">
        <v>268</v>
      </c>
      <c r="B19" t="s">
        <v>119</v>
      </c>
      <c r="D19">
        <v>1</v>
      </c>
      <c r="E19" s="24">
        <v>330</v>
      </c>
      <c r="F19">
        <v>3</v>
      </c>
      <c r="G19" s="3" t="s">
        <v>61</v>
      </c>
      <c r="H19" t="s">
        <v>62</v>
      </c>
      <c r="K19">
        <v>39.869199999999999</v>
      </c>
      <c r="L19">
        <v>40.409999999999997</v>
      </c>
      <c r="M19">
        <v>42.258334275793587</v>
      </c>
      <c r="N19">
        <v>47.615415019762821</v>
      </c>
      <c r="O19" s="8">
        <v>48.725492984189721</v>
      </c>
      <c r="P19" s="8">
        <v>48.725492984189721</v>
      </c>
      <c r="Q19">
        <v>1</v>
      </c>
      <c r="X19">
        <v>1</v>
      </c>
      <c r="Z19" t="s">
        <v>63</v>
      </c>
      <c r="AA19" s="12" t="s">
        <v>64</v>
      </c>
      <c r="AC19" s="12" t="s">
        <v>1116</v>
      </c>
      <c r="AE19" s="12"/>
    </row>
    <row r="20" spans="1:31" ht="17.45" customHeight="1" x14ac:dyDescent="0.25">
      <c r="A20">
        <v>15</v>
      </c>
      <c r="B20" t="s">
        <v>120</v>
      </c>
      <c r="D20">
        <v>1</v>
      </c>
      <c r="E20" s="24">
        <v>610</v>
      </c>
      <c r="F20">
        <v>6</v>
      </c>
      <c r="G20" s="3" t="s">
        <v>121</v>
      </c>
      <c r="I20">
        <v>207.75</v>
      </c>
      <c r="J20">
        <v>232.27</v>
      </c>
      <c r="K20">
        <v>287.2</v>
      </c>
      <c r="L20">
        <v>275.2</v>
      </c>
      <c r="M20">
        <v>253.59</v>
      </c>
      <c r="N20">
        <v>255.98</v>
      </c>
      <c r="O20" s="9">
        <v>240.8</v>
      </c>
      <c r="P20" s="9">
        <v>219.47</v>
      </c>
      <c r="U20">
        <v>1</v>
      </c>
      <c r="V20">
        <v>1</v>
      </c>
      <c r="W20">
        <v>1</v>
      </c>
      <c r="Z20" t="s">
        <v>83</v>
      </c>
      <c r="AA20" s="12" t="s">
        <v>74</v>
      </c>
      <c r="AB20" s="15" t="s">
        <v>122</v>
      </c>
      <c r="AC20" t="s">
        <v>994</v>
      </c>
      <c r="AD20" s="7">
        <v>1</v>
      </c>
      <c r="AE20" s="12"/>
    </row>
    <row r="21" spans="1:31" ht="17.45" customHeight="1" x14ac:dyDescent="0.25">
      <c r="A21">
        <v>16</v>
      </c>
      <c r="B21" t="s">
        <v>123</v>
      </c>
      <c r="C21" t="s">
        <v>124</v>
      </c>
      <c r="D21">
        <v>1</v>
      </c>
      <c r="E21" s="24">
        <v>360</v>
      </c>
      <c r="F21">
        <v>3</v>
      </c>
      <c r="G21" s="3" t="s">
        <v>125</v>
      </c>
      <c r="I21">
        <v>105.94</v>
      </c>
      <c r="J21">
        <v>127.33</v>
      </c>
      <c r="K21">
        <v>127.2</v>
      </c>
      <c r="L21">
        <v>137.6</v>
      </c>
      <c r="M21">
        <v>143.18</v>
      </c>
      <c r="N21">
        <v>141.56</v>
      </c>
      <c r="O21" s="9">
        <v>146.69999999999999</v>
      </c>
      <c r="P21" s="9">
        <v>154.5</v>
      </c>
      <c r="U21">
        <v>1</v>
      </c>
      <c r="V21">
        <v>1</v>
      </c>
      <c r="W21">
        <v>1</v>
      </c>
      <c r="Z21" t="s">
        <v>63</v>
      </c>
      <c r="AA21" s="12" t="s">
        <v>74</v>
      </c>
      <c r="AB21" s="15" t="s">
        <v>126</v>
      </c>
      <c r="AC21" s="12" t="s">
        <v>995</v>
      </c>
      <c r="AE21" s="7">
        <v>1</v>
      </c>
    </row>
    <row r="22" spans="1:31" ht="17.45" customHeight="1" x14ac:dyDescent="0.25">
      <c r="A22">
        <v>17</v>
      </c>
      <c r="B22" t="s">
        <v>127</v>
      </c>
      <c r="D22">
        <v>1</v>
      </c>
      <c r="E22" s="24">
        <v>360</v>
      </c>
      <c r="F22" s="21">
        <v>3</v>
      </c>
      <c r="G22" s="3" t="s">
        <v>128</v>
      </c>
      <c r="I22">
        <v>53.95</v>
      </c>
      <c r="J22">
        <v>56.05</v>
      </c>
      <c r="K22">
        <v>56.9</v>
      </c>
      <c r="L22">
        <v>53.7</v>
      </c>
      <c r="M22">
        <v>55.63</v>
      </c>
      <c r="N22">
        <v>52.56</v>
      </c>
      <c r="O22" s="9">
        <v>54.6</v>
      </c>
      <c r="P22" s="9">
        <v>58.5</v>
      </c>
      <c r="U22">
        <v>1</v>
      </c>
      <c r="V22">
        <v>1</v>
      </c>
      <c r="W22">
        <v>1</v>
      </c>
      <c r="Z22" t="s">
        <v>63</v>
      </c>
      <c r="AA22" s="12" t="s">
        <v>74</v>
      </c>
      <c r="AB22" s="15" t="s">
        <v>129</v>
      </c>
      <c r="AC22" s="12" t="s">
        <v>996</v>
      </c>
      <c r="AD22" s="13">
        <v>2</v>
      </c>
      <c r="AE22" s="12"/>
    </row>
    <row r="23" spans="1:31" ht="17.45" customHeight="1" x14ac:dyDescent="0.25">
      <c r="A23">
        <v>337</v>
      </c>
      <c r="B23" t="s">
        <v>130</v>
      </c>
      <c r="D23">
        <v>1</v>
      </c>
      <c r="F23">
        <v>4</v>
      </c>
      <c r="G23" s="3" t="s">
        <v>131</v>
      </c>
      <c r="K23">
        <v>0</v>
      </c>
      <c r="L23">
        <v>0</v>
      </c>
      <c r="M23">
        <v>0</v>
      </c>
      <c r="N23">
        <v>0</v>
      </c>
      <c r="O23" s="10">
        <v>0</v>
      </c>
      <c r="P23" s="10">
        <v>0</v>
      </c>
      <c r="Y23" t="s">
        <v>82</v>
      </c>
      <c r="Z23" t="s">
        <v>83</v>
      </c>
      <c r="AA23" s="12" t="s">
        <v>69</v>
      </c>
      <c r="AB23" s="15" t="s">
        <v>132</v>
      </c>
      <c r="AC23" s="12" t="s">
        <v>1131</v>
      </c>
      <c r="AE23" s="12"/>
    </row>
    <row r="24" spans="1:31" ht="17.45" customHeight="1" x14ac:dyDescent="0.25">
      <c r="A24">
        <v>19</v>
      </c>
      <c r="B24" t="s">
        <v>133</v>
      </c>
      <c r="C24" t="s">
        <v>134</v>
      </c>
      <c r="D24">
        <v>1</v>
      </c>
      <c r="E24" s="24">
        <v>960</v>
      </c>
      <c r="F24">
        <v>9</v>
      </c>
      <c r="G24" s="3" t="s">
        <v>135</v>
      </c>
      <c r="I24">
        <v>830.64</v>
      </c>
      <c r="J24">
        <v>887.63</v>
      </c>
      <c r="K24">
        <v>887.3</v>
      </c>
      <c r="L24">
        <v>882.7</v>
      </c>
      <c r="M24">
        <v>1000.32</v>
      </c>
      <c r="N24">
        <v>1067.26</v>
      </c>
      <c r="O24" s="9">
        <v>1171.9000000000001</v>
      </c>
      <c r="P24" s="9">
        <v>1203.5</v>
      </c>
      <c r="U24">
        <v>1</v>
      </c>
      <c r="V24">
        <v>1</v>
      </c>
      <c r="W24">
        <v>1</v>
      </c>
      <c r="Z24" t="s">
        <v>109</v>
      </c>
      <c r="AA24" s="12" t="s">
        <v>74</v>
      </c>
      <c r="AB24" s="15" t="s">
        <v>136</v>
      </c>
      <c r="AC24" s="30" t="s">
        <v>1163</v>
      </c>
      <c r="AE24" s="12"/>
    </row>
    <row r="25" spans="1:31" ht="17.45" customHeight="1" x14ac:dyDescent="0.25">
      <c r="A25">
        <v>21</v>
      </c>
      <c r="B25" t="s">
        <v>137</v>
      </c>
      <c r="D25">
        <v>1</v>
      </c>
      <c r="F25">
        <v>2</v>
      </c>
      <c r="G25" s="3" t="s">
        <v>138</v>
      </c>
      <c r="J25">
        <v>0</v>
      </c>
      <c r="K25">
        <v>0</v>
      </c>
      <c r="L25">
        <v>0</v>
      </c>
      <c r="M25">
        <v>0</v>
      </c>
      <c r="N25">
        <v>0</v>
      </c>
      <c r="O25">
        <v>1.2500000000000001E-2</v>
      </c>
      <c r="P25">
        <v>1.2500000000000001E-2</v>
      </c>
      <c r="Y25" t="s">
        <v>139</v>
      </c>
      <c r="Z25" t="s">
        <v>140</v>
      </c>
      <c r="AA25" s="12" t="s">
        <v>69</v>
      </c>
      <c r="AB25" s="15" t="s">
        <v>141</v>
      </c>
      <c r="AC25" s="12" t="s">
        <v>998</v>
      </c>
      <c r="AE25" s="12"/>
    </row>
    <row r="26" spans="1:31" ht="17.45" customHeight="1" x14ac:dyDescent="0.25">
      <c r="A26">
        <v>22</v>
      </c>
      <c r="B26" t="s">
        <v>142</v>
      </c>
      <c r="C26" t="s">
        <v>143</v>
      </c>
      <c r="D26">
        <v>1</v>
      </c>
      <c r="E26" s="24">
        <v>412</v>
      </c>
      <c r="F26">
        <v>4</v>
      </c>
      <c r="G26" s="3" t="s">
        <v>144</v>
      </c>
      <c r="I26">
        <v>77.680000000000007</v>
      </c>
      <c r="J26">
        <v>77.63</v>
      </c>
      <c r="K26">
        <v>93.1</v>
      </c>
      <c r="L26">
        <v>89.9</v>
      </c>
      <c r="M26">
        <v>89.15</v>
      </c>
      <c r="N26">
        <v>89.03</v>
      </c>
      <c r="O26" s="9">
        <v>95.8</v>
      </c>
      <c r="P26" s="9">
        <v>94.8</v>
      </c>
      <c r="U26">
        <v>1</v>
      </c>
      <c r="V26">
        <v>1</v>
      </c>
      <c r="W26">
        <v>1</v>
      </c>
      <c r="Z26" t="s">
        <v>87</v>
      </c>
      <c r="AA26" s="12" t="s">
        <v>74</v>
      </c>
      <c r="AB26" s="15" t="s">
        <v>145</v>
      </c>
      <c r="AC26" s="12" t="s">
        <v>999</v>
      </c>
      <c r="AE26" s="7">
        <v>1</v>
      </c>
    </row>
    <row r="27" spans="1:31" ht="17.45" customHeight="1" x14ac:dyDescent="0.25">
      <c r="A27">
        <v>23</v>
      </c>
      <c r="B27" t="s">
        <v>146</v>
      </c>
      <c r="D27">
        <v>1</v>
      </c>
      <c r="E27" s="24">
        <v>330</v>
      </c>
      <c r="F27">
        <v>3</v>
      </c>
      <c r="G27" s="3" t="s">
        <v>147</v>
      </c>
      <c r="I27">
        <v>5.9</v>
      </c>
      <c r="J27">
        <v>6.9</v>
      </c>
      <c r="K27">
        <v>4.9000000000000004</v>
      </c>
      <c r="L27">
        <v>5</v>
      </c>
      <c r="M27">
        <v>7</v>
      </c>
      <c r="N27">
        <v>7</v>
      </c>
      <c r="O27" s="9">
        <v>7</v>
      </c>
      <c r="P27" s="9">
        <v>8</v>
      </c>
      <c r="V27">
        <v>1</v>
      </c>
      <c r="W27">
        <v>1</v>
      </c>
      <c r="Z27" t="s">
        <v>63</v>
      </c>
      <c r="AA27" s="12" t="s">
        <v>69</v>
      </c>
      <c r="AB27" s="15" t="s">
        <v>148</v>
      </c>
      <c r="AC27" s="12" t="s">
        <v>1000</v>
      </c>
      <c r="AE27" s="12"/>
    </row>
    <row r="28" spans="1:31" ht="17.45" customHeight="1" x14ac:dyDescent="0.25">
      <c r="A28">
        <v>24</v>
      </c>
      <c r="B28" t="s">
        <v>149</v>
      </c>
      <c r="D28">
        <v>1</v>
      </c>
      <c r="E28" s="24">
        <v>330</v>
      </c>
      <c r="F28">
        <v>3</v>
      </c>
      <c r="G28" s="3" t="s">
        <v>61</v>
      </c>
      <c r="H28" t="s">
        <v>150</v>
      </c>
      <c r="I28">
        <f>6401.04-7.25</f>
        <v>6393.79</v>
      </c>
      <c r="J28">
        <v>6617.23</v>
      </c>
      <c r="K28">
        <v>557.64</v>
      </c>
      <c r="L28">
        <v>377.89</v>
      </c>
      <c r="M28">
        <v>383.18979166666418</v>
      </c>
      <c r="N28">
        <v>403.82341329051633</v>
      </c>
      <c r="O28" s="8">
        <v>421.55</v>
      </c>
      <c r="P28" s="35">
        <v>411.19601225847435</v>
      </c>
      <c r="U28">
        <v>1</v>
      </c>
      <c r="V28">
        <v>1</v>
      </c>
      <c r="W28">
        <v>1</v>
      </c>
      <c r="X28">
        <v>1</v>
      </c>
      <c r="Z28" t="s">
        <v>63</v>
      </c>
      <c r="AA28" s="12" t="s">
        <v>74</v>
      </c>
      <c r="AB28" s="15" t="s">
        <v>151</v>
      </c>
      <c r="AC28" s="12" t="s">
        <v>1164</v>
      </c>
      <c r="AE28" s="12"/>
    </row>
    <row r="29" spans="1:31" ht="17.45" customHeight="1" x14ac:dyDescent="0.25">
      <c r="A29">
        <v>25</v>
      </c>
      <c r="B29" t="s">
        <v>152</v>
      </c>
      <c r="D29">
        <v>1</v>
      </c>
      <c r="E29" s="24">
        <v>711</v>
      </c>
      <c r="F29">
        <v>7</v>
      </c>
      <c r="G29" s="3" t="s">
        <v>153</v>
      </c>
      <c r="I29">
        <v>120.73</v>
      </c>
      <c r="J29">
        <v>185.9</v>
      </c>
      <c r="K29">
        <v>254.3</v>
      </c>
      <c r="L29">
        <v>267.2</v>
      </c>
      <c r="M29">
        <v>300.83999999999997</v>
      </c>
      <c r="N29">
        <v>329.39</v>
      </c>
      <c r="O29" s="9">
        <v>399.2</v>
      </c>
      <c r="P29" s="9">
        <v>349.25</v>
      </c>
      <c r="U29">
        <v>1</v>
      </c>
      <c r="V29">
        <v>1</v>
      </c>
      <c r="W29">
        <v>1</v>
      </c>
      <c r="Z29" t="s">
        <v>68</v>
      </c>
      <c r="AA29" s="12" t="s">
        <v>58</v>
      </c>
      <c r="AB29" s="15" t="s">
        <v>154</v>
      </c>
      <c r="AC29" s="12" t="s">
        <v>1165</v>
      </c>
      <c r="AE29" s="12"/>
    </row>
    <row r="30" spans="1:31" ht="17.45" customHeight="1" x14ac:dyDescent="0.25">
      <c r="A30">
        <v>26</v>
      </c>
      <c r="B30" t="s">
        <v>155</v>
      </c>
      <c r="D30">
        <v>1</v>
      </c>
      <c r="E30" s="24">
        <v>330</v>
      </c>
      <c r="F30">
        <v>3</v>
      </c>
      <c r="G30" s="3" t="s">
        <v>156</v>
      </c>
      <c r="I30">
        <v>337.51</v>
      </c>
      <c r="J30">
        <v>343.28</v>
      </c>
      <c r="K30">
        <v>329.8</v>
      </c>
      <c r="L30">
        <v>267.2</v>
      </c>
      <c r="M30">
        <v>381.17</v>
      </c>
      <c r="N30">
        <v>357.7</v>
      </c>
      <c r="O30" s="9">
        <v>399.2</v>
      </c>
      <c r="P30" s="9">
        <v>447.45</v>
      </c>
      <c r="U30">
        <v>1</v>
      </c>
      <c r="V30">
        <v>1</v>
      </c>
      <c r="W30">
        <v>1</v>
      </c>
      <c r="Z30" t="s">
        <v>63</v>
      </c>
      <c r="AA30" s="12" t="s">
        <v>74</v>
      </c>
      <c r="AB30" s="15" t="s">
        <v>157</v>
      </c>
      <c r="AC30" s="12" t="s">
        <v>1001</v>
      </c>
      <c r="AE30" s="12"/>
    </row>
    <row r="31" spans="1:31" ht="17.45" customHeight="1" x14ac:dyDescent="0.25">
      <c r="A31">
        <v>27</v>
      </c>
      <c r="B31" t="s">
        <v>158</v>
      </c>
      <c r="C31" t="s">
        <v>48</v>
      </c>
      <c r="D31">
        <v>1</v>
      </c>
      <c r="E31" s="24">
        <v>112</v>
      </c>
      <c r="F31">
        <v>1</v>
      </c>
      <c r="G31" s="3" t="s">
        <v>159</v>
      </c>
      <c r="I31">
        <v>154.61000000000001</v>
      </c>
      <c r="J31">
        <v>145.91999999999999</v>
      </c>
      <c r="K31">
        <v>134.30000000000001</v>
      </c>
      <c r="L31">
        <v>134.80000000000001</v>
      </c>
      <c r="M31">
        <v>138.32</v>
      </c>
      <c r="N31">
        <v>154.36000000000001</v>
      </c>
      <c r="O31" s="9">
        <v>152.69999999999999</v>
      </c>
      <c r="P31" s="9">
        <v>147.66999999999999</v>
      </c>
      <c r="U31">
        <v>1</v>
      </c>
      <c r="V31">
        <v>1</v>
      </c>
      <c r="W31">
        <v>1</v>
      </c>
      <c r="Z31" t="s">
        <v>73</v>
      </c>
      <c r="AA31" s="12" t="s">
        <v>74</v>
      </c>
      <c r="AB31" s="15" t="s">
        <v>160</v>
      </c>
      <c r="AC31" s="12" t="s">
        <v>1166</v>
      </c>
      <c r="AE31" s="7">
        <v>2</v>
      </c>
    </row>
    <row r="32" spans="1:31" ht="17.45" customHeight="1" x14ac:dyDescent="0.25">
      <c r="A32">
        <v>269</v>
      </c>
      <c r="B32" t="s">
        <v>161</v>
      </c>
      <c r="D32">
        <v>1</v>
      </c>
      <c r="E32" s="24">
        <v>330</v>
      </c>
      <c r="F32">
        <v>3</v>
      </c>
      <c r="G32" s="3" t="s">
        <v>61</v>
      </c>
      <c r="H32" t="s">
        <v>62</v>
      </c>
      <c r="K32">
        <v>18.006276</v>
      </c>
      <c r="L32">
        <v>19.22</v>
      </c>
      <c r="M32">
        <v>19.90428571428572</v>
      </c>
      <c r="N32">
        <v>23.727905138339921</v>
      </c>
      <c r="O32" s="8">
        <v>24.629841650197619</v>
      </c>
      <c r="P32" s="8">
        <v>24.629841650197619</v>
      </c>
      <c r="Q32">
        <v>1</v>
      </c>
      <c r="X32">
        <v>1</v>
      </c>
      <c r="Z32" t="s">
        <v>63</v>
      </c>
      <c r="AA32" s="12" t="s">
        <v>64</v>
      </c>
      <c r="AC32" s="12" t="s">
        <v>1116</v>
      </c>
      <c r="AE32" s="12"/>
    </row>
    <row r="33" spans="1:31" ht="17.45" customHeight="1" x14ac:dyDescent="0.25">
      <c r="A33">
        <v>28</v>
      </c>
      <c r="B33" t="s">
        <v>162</v>
      </c>
      <c r="D33">
        <v>1</v>
      </c>
      <c r="E33" s="24">
        <v>435</v>
      </c>
      <c r="F33">
        <v>4</v>
      </c>
      <c r="G33" s="3" t="s">
        <v>163</v>
      </c>
      <c r="I33">
        <v>49.55</v>
      </c>
      <c r="J33">
        <v>50.79</v>
      </c>
      <c r="K33">
        <v>52.8</v>
      </c>
      <c r="L33">
        <v>47.6</v>
      </c>
      <c r="M33">
        <v>55.89</v>
      </c>
      <c r="N33">
        <v>49.45</v>
      </c>
      <c r="O33" s="9">
        <v>51.4</v>
      </c>
      <c r="P33" s="9">
        <v>53.35</v>
      </c>
      <c r="U33">
        <v>1</v>
      </c>
      <c r="V33">
        <v>1</v>
      </c>
      <c r="W33">
        <v>1</v>
      </c>
      <c r="Z33" t="s">
        <v>57</v>
      </c>
      <c r="AA33" s="12" t="s">
        <v>74</v>
      </c>
      <c r="AB33" s="15" t="s">
        <v>164</v>
      </c>
      <c r="AC33" s="12" t="s">
        <v>1002</v>
      </c>
      <c r="AE33" s="7">
        <v>1</v>
      </c>
    </row>
    <row r="34" spans="1:31" ht="17.45" customHeight="1" x14ac:dyDescent="0.25">
      <c r="A34">
        <v>29</v>
      </c>
      <c r="B34" t="s">
        <v>165</v>
      </c>
      <c r="D34">
        <v>1</v>
      </c>
      <c r="E34" s="24">
        <v>435</v>
      </c>
      <c r="F34">
        <v>4</v>
      </c>
      <c r="G34" s="3" t="s">
        <v>166</v>
      </c>
      <c r="I34">
        <v>99.5</v>
      </c>
      <c r="J34">
        <v>111.49</v>
      </c>
      <c r="K34">
        <v>110.4</v>
      </c>
      <c r="L34">
        <v>127.2</v>
      </c>
      <c r="M34">
        <v>144.80000000000001</v>
      </c>
      <c r="N34">
        <v>153.16999999999999</v>
      </c>
      <c r="O34" s="9">
        <v>187.9</v>
      </c>
      <c r="P34" s="9">
        <v>199.61</v>
      </c>
      <c r="U34">
        <v>1</v>
      </c>
      <c r="V34">
        <v>1</v>
      </c>
      <c r="W34">
        <v>1</v>
      </c>
      <c r="Z34" t="s">
        <v>57</v>
      </c>
      <c r="AA34" s="12" t="s">
        <v>74</v>
      </c>
      <c r="AB34" s="15" t="s">
        <v>167</v>
      </c>
      <c r="AC34" s="12" t="s">
        <v>1167</v>
      </c>
      <c r="AE34" s="12"/>
    </row>
    <row r="35" spans="1:31" ht="17.45" customHeight="1" x14ac:dyDescent="0.25">
      <c r="A35">
        <v>270</v>
      </c>
      <c r="B35" t="s">
        <v>168</v>
      </c>
      <c r="D35">
        <v>1</v>
      </c>
      <c r="E35" s="24">
        <v>330</v>
      </c>
      <c r="F35">
        <v>3</v>
      </c>
      <c r="G35" s="3" t="s">
        <v>61</v>
      </c>
      <c r="H35" t="s">
        <v>62</v>
      </c>
      <c r="K35">
        <v>39.402296</v>
      </c>
      <c r="L35">
        <v>36.880000000000003</v>
      </c>
      <c r="M35">
        <v>39.761502926587298</v>
      </c>
      <c r="N35">
        <v>37.830465563241077</v>
      </c>
      <c r="O35" s="8">
        <v>39.383662351778632</v>
      </c>
      <c r="P35" s="8">
        <v>39.383662351778632</v>
      </c>
      <c r="Q35">
        <v>1</v>
      </c>
      <c r="X35">
        <v>1</v>
      </c>
      <c r="Z35" t="s">
        <v>63</v>
      </c>
      <c r="AA35" s="12" t="s">
        <v>64</v>
      </c>
      <c r="AC35" s="12" t="s">
        <v>1116</v>
      </c>
      <c r="AE35" s="12"/>
    </row>
    <row r="36" spans="1:31" ht="17.45" customHeight="1" x14ac:dyDescent="0.25">
      <c r="A36">
        <v>338</v>
      </c>
      <c r="B36" t="s">
        <v>169</v>
      </c>
      <c r="D36">
        <v>1</v>
      </c>
      <c r="E36" s="24">
        <v>133</v>
      </c>
      <c r="F36">
        <v>1</v>
      </c>
      <c r="G36" s="3" t="s">
        <v>170</v>
      </c>
      <c r="K36">
        <v>27.6</v>
      </c>
      <c r="L36">
        <v>27.8</v>
      </c>
      <c r="M36">
        <v>23.01</v>
      </c>
      <c r="N36">
        <v>19.8</v>
      </c>
      <c r="O36" s="9">
        <v>26.8</v>
      </c>
      <c r="P36" s="9">
        <v>30.35</v>
      </c>
      <c r="W36">
        <v>1</v>
      </c>
      <c r="Z36" t="s">
        <v>109</v>
      </c>
      <c r="AA36" s="12" t="s">
        <v>74</v>
      </c>
      <c r="AB36" s="15" t="s">
        <v>171</v>
      </c>
      <c r="AC36" s="12" t="s">
        <v>1132</v>
      </c>
      <c r="AD36" s="7">
        <v>1</v>
      </c>
      <c r="AE36" s="12"/>
    </row>
    <row r="37" spans="1:31" ht="17.45" customHeight="1" x14ac:dyDescent="0.25">
      <c r="A37">
        <v>30</v>
      </c>
      <c r="B37" t="s">
        <v>172</v>
      </c>
      <c r="C37" t="s">
        <v>173</v>
      </c>
      <c r="D37">
        <v>1</v>
      </c>
      <c r="E37" s="24">
        <v>411</v>
      </c>
      <c r="F37">
        <v>4</v>
      </c>
      <c r="G37" s="3" t="s">
        <v>174</v>
      </c>
      <c r="I37">
        <v>138.11000000000001</v>
      </c>
      <c r="J37">
        <v>136.65</v>
      </c>
      <c r="K37">
        <v>140</v>
      </c>
      <c r="L37">
        <v>136.4</v>
      </c>
      <c r="M37">
        <v>145.66</v>
      </c>
      <c r="N37">
        <v>152.4</v>
      </c>
      <c r="O37" s="9">
        <v>152.5</v>
      </c>
      <c r="P37" s="9">
        <v>160.69999999999999</v>
      </c>
      <c r="U37">
        <v>1</v>
      </c>
      <c r="V37">
        <v>1</v>
      </c>
      <c r="W37">
        <v>1</v>
      </c>
      <c r="Z37" t="s">
        <v>175</v>
      </c>
      <c r="AA37" s="12" t="s">
        <v>58</v>
      </c>
      <c r="AB37" s="15" t="s">
        <v>176</v>
      </c>
      <c r="AC37" s="12" t="s">
        <v>1168</v>
      </c>
      <c r="AE37" s="12"/>
    </row>
    <row r="38" spans="1:31" ht="17.45" customHeight="1" x14ac:dyDescent="0.25">
      <c r="A38">
        <v>271</v>
      </c>
      <c r="B38" t="s">
        <v>177</v>
      </c>
      <c r="D38">
        <v>1</v>
      </c>
      <c r="E38" s="24">
        <v>330</v>
      </c>
      <c r="F38">
        <v>3</v>
      </c>
      <c r="G38" s="3" t="s">
        <v>61</v>
      </c>
      <c r="H38" t="s">
        <v>62</v>
      </c>
      <c r="K38">
        <v>43.489100000000001</v>
      </c>
      <c r="L38">
        <v>43.62</v>
      </c>
      <c r="M38">
        <v>44.887034722222189</v>
      </c>
      <c r="N38">
        <v>46.404051383399157</v>
      </c>
      <c r="O38" s="8">
        <v>48.465711462450571</v>
      </c>
      <c r="P38" s="8">
        <v>48.465711462450571</v>
      </c>
      <c r="Q38">
        <v>1</v>
      </c>
      <c r="X38">
        <v>1</v>
      </c>
      <c r="Z38" t="s">
        <v>63</v>
      </c>
      <c r="AA38" s="12" t="s">
        <v>64</v>
      </c>
      <c r="AC38" s="12" t="s">
        <v>1116</v>
      </c>
      <c r="AE38" s="12"/>
    </row>
    <row r="39" spans="1:31" ht="17.45" customHeight="1" x14ac:dyDescent="0.25">
      <c r="A39">
        <v>31</v>
      </c>
      <c r="B39" t="s">
        <v>178</v>
      </c>
      <c r="C39" t="s">
        <v>179</v>
      </c>
      <c r="D39">
        <v>1</v>
      </c>
      <c r="E39" s="24">
        <v>411</v>
      </c>
      <c r="F39">
        <v>4</v>
      </c>
      <c r="G39" s="3" t="s">
        <v>180</v>
      </c>
      <c r="I39">
        <v>15.4</v>
      </c>
      <c r="J39">
        <v>17.72</v>
      </c>
      <c r="K39">
        <v>21.7</v>
      </c>
      <c r="L39">
        <v>20.9</v>
      </c>
      <c r="M39">
        <v>26.44</v>
      </c>
      <c r="N39">
        <v>28.71</v>
      </c>
      <c r="O39" s="9">
        <v>27.1</v>
      </c>
      <c r="P39" s="9">
        <v>26.25</v>
      </c>
      <c r="U39">
        <v>1</v>
      </c>
      <c r="V39">
        <v>1</v>
      </c>
      <c r="W39">
        <v>1</v>
      </c>
      <c r="Z39" t="s">
        <v>73</v>
      </c>
      <c r="AA39" s="12" t="s">
        <v>74</v>
      </c>
      <c r="AB39" s="15" t="s">
        <v>181</v>
      </c>
      <c r="AC39" s="12" t="s">
        <v>1003</v>
      </c>
      <c r="AD39" s="13">
        <v>1</v>
      </c>
      <c r="AE39" s="12"/>
    </row>
    <row r="40" spans="1:31" ht="17.45" customHeight="1" x14ac:dyDescent="0.25">
      <c r="A40">
        <v>32</v>
      </c>
      <c r="B40" t="s">
        <v>182</v>
      </c>
      <c r="D40">
        <v>1</v>
      </c>
      <c r="F40">
        <v>4</v>
      </c>
      <c r="G40" s="3" t="s">
        <v>183</v>
      </c>
      <c r="I40">
        <v>0.6</v>
      </c>
      <c r="J40">
        <v>0.25</v>
      </c>
      <c r="K40">
        <v>0.25</v>
      </c>
      <c r="L40">
        <v>0.35</v>
      </c>
      <c r="M40">
        <v>0.35</v>
      </c>
      <c r="N40">
        <v>0.25</v>
      </c>
      <c r="O40" s="10">
        <v>0.25</v>
      </c>
      <c r="P40" s="10">
        <v>0.25</v>
      </c>
      <c r="Y40" t="s">
        <v>67</v>
      </c>
      <c r="Z40" t="s">
        <v>63</v>
      </c>
      <c r="AA40" s="12" t="s">
        <v>69</v>
      </c>
      <c r="AB40" s="15" t="s">
        <v>184</v>
      </c>
      <c r="AC40" s="12" t="s">
        <v>1004</v>
      </c>
      <c r="AE40" s="12"/>
    </row>
    <row r="41" spans="1:31" ht="17.45" customHeight="1" x14ac:dyDescent="0.25">
      <c r="A41">
        <v>33</v>
      </c>
      <c r="B41" t="s">
        <v>185</v>
      </c>
      <c r="C41" t="s">
        <v>186</v>
      </c>
      <c r="D41">
        <v>1</v>
      </c>
      <c r="E41" s="24">
        <v>411</v>
      </c>
      <c r="F41">
        <v>4</v>
      </c>
      <c r="G41" s="3" t="s">
        <v>187</v>
      </c>
      <c r="I41">
        <v>397.36</v>
      </c>
      <c r="J41">
        <v>460.9</v>
      </c>
      <c r="K41">
        <v>488.7</v>
      </c>
      <c r="L41">
        <v>536.29999999999995</v>
      </c>
      <c r="M41">
        <v>516.04999999999995</v>
      </c>
      <c r="N41">
        <v>495.68</v>
      </c>
      <c r="O41" s="9">
        <v>550.6</v>
      </c>
      <c r="P41" s="9">
        <v>619.16999999999996</v>
      </c>
      <c r="U41">
        <v>1</v>
      </c>
      <c r="V41">
        <v>1</v>
      </c>
      <c r="W41">
        <v>1</v>
      </c>
      <c r="Z41" t="s">
        <v>73</v>
      </c>
      <c r="AA41" s="12" t="s">
        <v>58</v>
      </c>
      <c r="AB41" s="15" t="s">
        <v>188</v>
      </c>
      <c r="AC41" s="12" t="s">
        <v>1005</v>
      </c>
      <c r="AE41" s="12"/>
    </row>
    <row r="42" spans="1:31" ht="17.45" customHeight="1" x14ac:dyDescent="0.25">
      <c r="A42">
        <v>34</v>
      </c>
      <c r="B42" t="s">
        <v>189</v>
      </c>
      <c r="D42">
        <v>1</v>
      </c>
      <c r="E42" s="24">
        <v>132</v>
      </c>
      <c r="F42">
        <v>1</v>
      </c>
      <c r="G42" s="3" t="s">
        <v>190</v>
      </c>
      <c r="I42">
        <v>3.8</v>
      </c>
      <c r="J42">
        <v>5.5</v>
      </c>
      <c r="K42">
        <v>4</v>
      </c>
      <c r="L42">
        <v>6.8</v>
      </c>
      <c r="M42">
        <v>5</v>
      </c>
      <c r="N42">
        <v>4</v>
      </c>
      <c r="O42" s="9">
        <v>5</v>
      </c>
      <c r="P42" s="9">
        <v>4</v>
      </c>
      <c r="U42">
        <v>1</v>
      </c>
      <c r="V42">
        <v>1</v>
      </c>
      <c r="W42">
        <v>1</v>
      </c>
      <c r="Z42" t="s">
        <v>73</v>
      </c>
      <c r="AA42" s="12" t="s">
        <v>74</v>
      </c>
      <c r="AB42" s="15" t="s">
        <v>191</v>
      </c>
      <c r="AC42" s="12" t="s">
        <v>1169</v>
      </c>
      <c r="AD42" s="7">
        <v>1</v>
      </c>
      <c r="AE42" s="12"/>
    </row>
    <row r="43" spans="1:31" ht="17.45" customHeight="1" x14ac:dyDescent="0.25">
      <c r="A43">
        <v>35</v>
      </c>
      <c r="B43" t="s">
        <v>192</v>
      </c>
      <c r="D43">
        <v>1</v>
      </c>
      <c r="F43">
        <v>1</v>
      </c>
      <c r="G43" s="3" t="s">
        <v>193</v>
      </c>
      <c r="H43" t="s">
        <v>194</v>
      </c>
      <c r="I43">
        <v>53</v>
      </c>
      <c r="J43">
        <v>54</v>
      </c>
      <c r="K43">
        <v>54</v>
      </c>
      <c r="L43">
        <v>56</v>
      </c>
      <c r="M43">
        <v>61</v>
      </c>
      <c r="N43">
        <v>62</v>
      </c>
      <c r="O43" s="9">
        <v>61</v>
      </c>
      <c r="P43" s="9">
        <v>66</v>
      </c>
      <c r="S43">
        <v>1</v>
      </c>
      <c r="W43">
        <v>1</v>
      </c>
      <c r="Z43" t="s">
        <v>73</v>
      </c>
      <c r="AA43" s="12" t="s">
        <v>45</v>
      </c>
      <c r="AB43" s="15" t="s">
        <v>79</v>
      </c>
      <c r="AC43" s="12" t="s">
        <v>1158</v>
      </c>
      <c r="AE43" s="12"/>
    </row>
    <row r="44" spans="1:31" ht="17.45" customHeight="1" x14ac:dyDescent="0.25">
      <c r="A44">
        <v>36</v>
      </c>
      <c r="B44" t="s">
        <v>195</v>
      </c>
      <c r="C44" t="s">
        <v>196</v>
      </c>
      <c r="D44">
        <v>1</v>
      </c>
      <c r="E44" s="24">
        <v>230</v>
      </c>
      <c r="F44">
        <v>2</v>
      </c>
      <c r="G44" s="3" t="s">
        <v>197</v>
      </c>
      <c r="I44">
        <v>179.06</v>
      </c>
      <c r="J44">
        <v>196.39</v>
      </c>
      <c r="K44">
        <v>228.9</v>
      </c>
      <c r="L44">
        <v>243.7</v>
      </c>
      <c r="M44">
        <v>225.83</v>
      </c>
      <c r="N44">
        <v>245.13</v>
      </c>
      <c r="O44" s="9">
        <v>253.3</v>
      </c>
      <c r="P44" s="9">
        <v>189.93</v>
      </c>
      <c r="U44">
        <v>1</v>
      </c>
      <c r="V44">
        <v>1</v>
      </c>
      <c r="W44">
        <v>1</v>
      </c>
      <c r="Z44" t="s">
        <v>175</v>
      </c>
      <c r="AA44" s="12" t="s">
        <v>74</v>
      </c>
      <c r="AB44" s="15" t="s">
        <v>198</v>
      </c>
      <c r="AC44" s="12" t="s">
        <v>1006</v>
      </c>
      <c r="AE44" s="12"/>
    </row>
    <row r="45" spans="1:31" ht="17.45" customHeight="1" x14ac:dyDescent="0.25">
      <c r="A45">
        <v>37</v>
      </c>
      <c r="B45" t="s">
        <v>199</v>
      </c>
      <c r="D45">
        <v>1</v>
      </c>
      <c r="E45" s="24">
        <v>760</v>
      </c>
      <c r="F45">
        <v>7</v>
      </c>
      <c r="G45" s="3" t="s">
        <v>200</v>
      </c>
      <c r="I45">
        <v>419.35</v>
      </c>
      <c r="J45">
        <v>437</v>
      </c>
      <c r="K45">
        <v>467.36</v>
      </c>
      <c r="L45">
        <v>473.7</v>
      </c>
      <c r="M45">
        <v>549.20000000000005</v>
      </c>
      <c r="N45">
        <v>561.78</v>
      </c>
      <c r="O45" s="9">
        <v>546.6</v>
      </c>
      <c r="P45" s="9">
        <v>550.74</v>
      </c>
      <c r="U45">
        <v>1</v>
      </c>
      <c r="V45">
        <v>1</v>
      </c>
      <c r="W45">
        <v>1</v>
      </c>
      <c r="Z45" t="s">
        <v>68</v>
      </c>
      <c r="AA45" s="12" t="s">
        <v>74</v>
      </c>
      <c r="AB45" s="15" t="s">
        <v>201</v>
      </c>
      <c r="AC45" s="12" t="s">
        <v>1170</v>
      </c>
      <c r="AE45" s="12"/>
    </row>
    <row r="46" spans="1:31" ht="17.45" customHeight="1" x14ac:dyDescent="0.25">
      <c r="A46">
        <v>342</v>
      </c>
      <c r="B46" t="s">
        <v>202</v>
      </c>
      <c r="D46">
        <v>1</v>
      </c>
      <c r="E46" s="24" t="s">
        <v>203</v>
      </c>
      <c r="F46">
        <v>4</v>
      </c>
      <c r="G46" s="3" t="s">
        <v>204</v>
      </c>
      <c r="H46" s="8"/>
      <c r="I46" s="9"/>
      <c r="K46" s="9"/>
      <c r="L46" s="9"/>
      <c r="M46" s="9"/>
      <c r="N46" s="10"/>
      <c r="O46" s="9">
        <v>15</v>
      </c>
      <c r="P46" s="9">
        <v>30</v>
      </c>
      <c r="Q46" s="9"/>
      <c r="R46" s="9"/>
      <c r="S46" s="11"/>
      <c r="Y46" t="s">
        <v>205</v>
      </c>
      <c r="Z46" t="s">
        <v>68</v>
      </c>
      <c r="AA46" s="12" t="s">
        <v>69</v>
      </c>
      <c r="AB46" t="s">
        <v>206</v>
      </c>
      <c r="AC46" s="12" t="s">
        <v>1171</v>
      </c>
      <c r="AE46" s="12"/>
    </row>
    <row r="47" spans="1:31" ht="17.45" customHeight="1" x14ac:dyDescent="0.25">
      <c r="A47">
        <v>38</v>
      </c>
      <c r="B47" t="s">
        <v>207</v>
      </c>
      <c r="D47">
        <v>1</v>
      </c>
      <c r="F47">
        <v>1</v>
      </c>
      <c r="G47" s="3" t="s">
        <v>208</v>
      </c>
      <c r="I47">
        <v>2</v>
      </c>
      <c r="J47">
        <v>1.75</v>
      </c>
      <c r="K47">
        <v>1.75</v>
      </c>
      <c r="L47">
        <v>1.5</v>
      </c>
      <c r="M47">
        <v>1.5</v>
      </c>
      <c r="N47">
        <v>2</v>
      </c>
      <c r="O47" s="10">
        <v>3.5</v>
      </c>
      <c r="P47" s="10">
        <v>3.5</v>
      </c>
      <c r="Y47" t="s">
        <v>209</v>
      </c>
      <c r="Z47" t="s">
        <v>73</v>
      </c>
      <c r="AA47" s="12" t="s">
        <v>69</v>
      </c>
      <c r="AB47" s="15" t="s">
        <v>210</v>
      </c>
      <c r="AC47" s="12" t="s">
        <v>1007</v>
      </c>
      <c r="AE47" s="12"/>
    </row>
    <row r="48" spans="1:31" ht="17.45" customHeight="1" x14ac:dyDescent="0.25">
      <c r="A48">
        <v>39</v>
      </c>
      <c r="B48" t="s">
        <v>211</v>
      </c>
      <c r="C48" t="s">
        <v>212</v>
      </c>
      <c r="D48">
        <v>1</v>
      </c>
      <c r="E48" s="24">
        <v>1080</v>
      </c>
      <c r="F48">
        <v>10</v>
      </c>
      <c r="G48" s="3" t="s">
        <v>213</v>
      </c>
      <c r="I48">
        <v>26.25</v>
      </c>
      <c r="J48">
        <v>31.5</v>
      </c>
      <c r="K48">
        <v>30.5</v>
      </c>
      <c r="L48">
        <v>35.6</v>
      </c>
      <c r="M48">
        <v>34</v>
      </c>
      <c r="N48">
        <v>33.9</v>
      </c>
      <c r="O48" s="9">
        <v>35.799999999999997</v>
      </c>
      <c r="P48" s="9">
        <v>35.200000000000003</v>
      </c>
      <c r="U48">
        <v>1</v>
      </c>
      <c r="V48">
        <v>1</v>
      </c>
      <c r="W48">
        <v>1</v>
      </c>
      <c r="Z48" t="s">
        <v>68</v>
      </c>
      <c r="AA48" s="12" t="s">
        <v>58</v>
      </c>
      <c r="AB48" s="15" t="s">
        <v>214</v>
      </c>
      <c r="AC48" s="12" t="s">
        <v>1008</v>
      </c>
      <c r="AE48" s="12"/>
    </row>
    <row r="49" spans="1:31" ht="17.45" customHeight="1" x14ac:dyDescent="0.25">
      <c r="A49">
        <v>40</v>
      </c>
      <c r="B49" t="s">
        <v>215</v>
      </c>
      <c r="C49" t="s">
        <v>216</v>
      </c>
      <c r="D49">
        <v>1</v>
      </c>
      <c r="E49" s="24">
        <v>550</v>
      </c>
      <c r="F49">
        <v>5</v>
      </c>
      <c r="G49" s="3" t="s">
        <v>217</v>
      </c>
      <c r="I49">
        <v>46.15</v>
      </c>
      <c r="J49">
        <v>60.75</v>
      </c>
      <c r="K49">
        <v>77.2</v>
      </c>
      <c r="L49">
        <v>78.599999999999994</v>
      </c>
      <c r="M49">
        <v>83.87</v>
      </c>
      <c r="N49">
        <v>88.15</v>
      </c>
      <c r="O49" s="9">
        <v>99</v>
      </c>
      <c r="P49" s="9">
        <v>108.35</v>
      </c>
      <c r="U49">
        <v>1</v>
      </c>
      <c r="V49">
        <v>1</v>
      </c>
      <c r="W49">
        <v>1</v>
      </c>
      <c r="Z49" t="s">
        <v>57</v>
      </c>
      <c r="AA49" s="12" t="s">
        <v>74</v>
      </c>
      <c r="AB49" s="15" t="s">
        <v>218</v>
      </c>
      <c r="AC49" s="12" t="s">
        <v>1009</v>
      </c>
      <c r="AD49" s="13">
        <v>2</v>
      </c>
      <c r="AE49" s="12"/>
    </row>
    <row r="50" spans="1:31" ht="17.45" customHeight="1" x14ac:dyDescent="0.25">
      <c r="A50">
        <v>41</v>
      </c>
      <c r="B50" t="s">
        <v>219</v>
      </c>
      <c r="D50">
        <v>1</v>
      </c>
      <c r="E50" s="24">
        <v>210</v>
      </c>
      <c r="F50">
        <v>2</v>
      </c>
      <c r="G50" s="3" t="s">
        <v>220</v>
      </c>
      <c r="I50">
        <v>555.26</v>
      </c>
      <c r="J50">
        <v>588.15</v>
      </c>
      <c r="K50">
        <v>631.6</v>
      </c>
      <c r="L50">
        <v>668.7</v>
      </c>
      <c r="M50">
        <v>775.03</v>
      </c>
      <c r="N50">
        <v>838.38</v>
      </c>
      <c r="O50" s="9">
        <v>927.4</v>
      </c>
      <c r="P50" s="9">
        <v>1031.03</v>
      </c>
      <c r="U50">
        <v>1</v>
      </c>
      <c r="V50">
        <v>1</v>
      </c>
      <c r="W50">
        <v>1</v>
      </c>
      <c r="Z50" t="s">
        <v>73</v>
      </c>
      <c r="AA50" s="12" t="s">
        <v>58</v>
      </c>
      <c r="AB50" s="15" t="s">
        <v>221</v>
      </c>
      <c r="AC50" s="12" t="s">
        <v>1010</v>
      </c>
      <c r="AE50" s="12"/>
    </row>
    <row r="51" spans="1:31" ht="17.45" customHeight="1" x14ac:dyDescent="0.25">
      <c r="A51">
        <v>42</v>
      </c>
      <c r="B51" t="s">
        <v>222</v>
      </c>
      <c r="D51">
        <v>1</v>
      </c>
      <c r="E51" s="24">
        <v>850</v>
      </c>
      <c r="F51">
        <v>8</v>
      </c>
      <c r="G51" s="3" t="s">
        <v>223</v>
      </c>
      <c r="I51">
        <v>33.51</v>
      </c>
      <c r="J51">
        <v>31.27</v>
      </c>
      <c r="K51">
        <v>34.4</v>
      </c>
      <c r="L51">
        <v>35.700000000000003</v>
      </c>
      <c r="M51">
        <v>42.66</v>
      </c>
      <c r="N51">
        <v>42.96</v>
      </c>
      <c r="O51" s="9">
        <v>45.1</v>
      </c>
      <c r="P51" s="9">
        <v>45.22</v>
      </c>
      <c r="U51">
        <v>1</v>
      </c>
      <c r="V51">
        <v>1</v>
      </c>
      <c r="W51">
        <v>1</v>
      </c>
      <c r="Z51" t="s">
        <v>224</v>
      </c>
      <c r="AA51" s="12" t="s">
        <v>74</v>
      </c>
      <c r="AB51" s="15" t="s">
        <v>225</v>
      </c>
      <c r="AC51" s="12" t="s">
        <v>1172</v>
      </c>
      <c r="AE51" s="12"/>
    </row>
    <row r="52" spans="1:31" ht="17.45" customHeight="1" x14ac:dyDescent="0.25">
      <c r="A52">
        <v>43</v>
      </c>
      <c r="B52" t="s">
        <v>226</v>
      </c>
      <c r="D52">
        <v>1</v>
      </c>
      <c r="F52">
        <v>1</v>
      </c>
      <c r="G52" s="3" t="s">
        <v>227</v>
      </c>
      <c r="H52" t="s">
        <v>194</v>
      </c>
      <c r="I52">
        <v>59</v>
      </c>
      <c r="J52">
        <v>61</v>
      </c>
      <c r="K52">
        <v>61</v>
      </c>
      <c r="L52">
        <v>65</v>
      </c>
      <c r="M52">
        <v>66</v>
      </c>
      <c r="N52">
        <v>66.3</v>
      </c>
      <c r="O52" s="9">
        <v>67</v>
      </c>
      <c r="P52" s="9">
        <v>67</v>
      </c>
      <c r="S52">
        <v>1</v>
      </c>
      <c r="W52">
        <v>1</v>
      </c>
      <c r="Z52" t="s">
        <v>73</v>
      </c>
      <c r="AA52" s="12" t="s">
        <v>45</v>
      </c>
      <c r="AB52" s="15" t="s">
        <v>79</v>
      </c>
      <c r="AC52" s="12" t="s">
        <v>1158</v>
      </c>
      <c r="AE52" s="12"/>
    </row>
    <row r="53" spans="1:31" ht="17.45" customHeight="1" x14ac:dyDescent="0.25">
      <c r="A53">
        <v>44</v>
      </c>
      <c r="B53" t="s">
        <v>228</v>
      </c>
      <c r="C53" t="s">
        <v>229</v>
      </c>
      <c r="D53">
        <v>1</v>
      </c>
      <c r="E53" s="24">
        <v>210</v>
      </c>
      <c r="F53">
        <v>2</v>
      </c>
      <c r="G53" s="3" t="s">
        <v>230</v>
      </c>
      <c r="I53">
        <v>3328.39</v>
      </c>
      <c r="J53">
        <v>3477</v>
      </c>
      <c r="K53">
        <v>1627.2</v>
      </c>
      <c r="L53">
        <v>1666.2</v>
      </c>
      <c r="M53">
        <v>1911.69</v>
      </c>
      <c r="N53">
        <v>2044.07</v>
      </c>
      <c r="O53" s="9">
        <v>2270.6999999999998</v>
      </c>
      <c r="P53" s="9">
        <v>2586.54</v>
      </c>
      <c r="U53">
        <v>1</v>
      </c>
      <c r="V53">
        <v>1</v>
      </c>
      <c r="W53">
        <v>1</v>
      </c>
      <c r="Z53" t="s">
        <v>140</v>
      </c>
      <c r="AA53" s="12" t="s">
        <v>58</v>
      </c>
      <c r="AB53" s="15" t="s">
        <v>231</v>
      </c>
      <c r="AC53" s="12" t="s">
        <v>1011</v>
      </c>
      <c r="AE53" s="12"/>
    </row>
    <row r="54" spans="1:31" ht="17.45" customHeight="1" x14ac:dyDescent="0.25">
      <c r="A54">
        <v>45</v>
      </c>
      <c r="B54" t="s">
        <v>232</v>
      </c>
      <c r="C54" t="s">
        <v>233</v>
      </c>
      <c r="D54">
        <v>1</v>
      </c>
      <c r="F54">
        <v>2</v>
      </c>
      <c r="G54" s="3" t="s">
        <v>234</v>
      </c>
      <c r="K54">
        <v>0</v>
      </c>
      <c r="L54" t="s">
        <v>235</v>
      </c>
      <c r="M54" t="s">
        <v>235</v>
      </c>
      <c r="N54" t="s">
        <v>236</v>
      </c>
      <c r="O54" t="s">
        <v>237</v>
      </c>
      <c r="P54" t="s">
        <v>237</v>
      </c>
      <c r="U54">
        <v>1</v>
      </c>
      <c r="V54">
        <v>1</v>
      </c>
      <c r="W54">
        <v>1</v>
      </c>
      <c r="Z54" t="s">
        <v>140</v>
      </c>
      <c r="AA54" s="12" t="s">
        <v>74</v>
      </c>
      <c r="AB54" s="15" t="s">
        <v>238</v>
      </c>
      <c r="AC54" s="12" t="s">
        <v>1173</v>
      </c>
      <c r="AE54" s="7">
        <v>1</v>
      </c>
    </row>
    <row r="55" spans="1:31" ht="17.45" customHeight="1" x14ac:dyDescent="0.25">
      <c r="A55">
        <v>46</v>
      </c>
      <c r="B55" t="s">
        <v>239</v>
      </c>
      <c r="D55">
        <v>1</v>
      </c>
      <c r="E55" s="24">
        <v>210</v>
      </c>
      <c r="F55">
        <v>2</v>
      </c>
      <c r="G55" s="3" t="s">
        <v>240</v>
      </c>
      <c r="I55">
        <v>315.49</v>
      </c>
      <c r="J55">
        <v>338.64</v>
      </c>
      <c r="K55">
        <v>358.7</v>
      </c>
      <c r="L55">
        <v>378.9</v>
      </c>
      <c r="M55">
        <v>401.42</v>
      </c>
      <c r="N55">
        <v>415.08</v>
      </c>
      <c r="O55" s="9">
        <v>416.8</v>
      </c>
      <c r="P55" s="9">
        <v>452.32</v>
      </c>
      <c r="R55">
        <v>1</v>
      </c>
      <c r="U55">
        <v>1</v>
      </c>
      <c r="V55">
        <v>1</v>
      </c>
      <c r="W55">
        <v>1</v>
      </c>
      <c r="Z55" t="s">
        <v>109</v>
      </c>
      <c r="AA55" s="12" t="s">
        <v>110</v>
      </c>
      <c r="AB55" t="s">
        <v>241</v>
      </c>
      <c r="AC55" s="12" t="s">
        <v>1174</v>
      </c>
      <c r="AE55" s="12"/>
    </row>
    <row r="56" spans="1:31" ht="17.45" customHeight="1" x14ac:dyDescent="0.25">
      <c r="A56">
        <v>47</v>
      </c>
      <c r="B56" t="s">
        <v>242</v>
      </c>
      <c r="D56">
        <v>1</v>
      </c>
      <c r="E56" s="24">
        <v>210</v>
      </c>
      <c r="F56">
        <v>2</v>
      </c>
      <c r="G56" s="3" t="s">
        <v>243</v>
      </c>
      <c r="I56">
        <v>17464.099999999999</v>
      </c>
      <c r="J56">
        <v>17466.349999999999</v>
      </c>
      <c r="K56">
        <v>20205</v>
      </c>
      <c r="L56">
        <v>21192.9</v>
      </c>
      <c r="M56">
        <v>22091.23</v>
      </c>
      <c r="N56">
        <v>22227.3</v>
      </c>
      <c r="O56" s="9">
        <v>23108.2</v>
      </c>
      <c r="P56" s="9">
        <v>24535.66</v>
      </c>
      <c r="U56">
        <v>1</v>
      </c>
      <c r="V56">
        <v>1</v>
      </c>
      <c r="W56">
        <v>1</v>
      </c>
      <c r="Z56" t="s">
        <v>140</v>
      </c>
      <c r="AA56" s="12" t="s">
        <v>74</v>
      </c>
      <c r="AB56" t="s">
        <v>244</v>
      </c>
      <c r="AC56" s="12" t="s">
        <v>1175</v>
      </c>
      <c r="AD56" s="7">
        <v>3</v>
      </c>
      <c r="AE56" s="7">
        <v>1</v>
      </c>
    </row>
    <row r="57" spans="1:31" ht="17.45" customHeight="1" x14ac:dyDescent="0.25">
      <c r="A57">
        <v>48</v>
      </c>
      <c r="B57" t="s">
        <v>245</v>
      </c>
      <c r="D57">
        <v>1</v>
      </c>
      <c r="E57" s="24">
        <v>210</v>
      </c>
      <c r="F57">
        <v>2</v>
      </c>
      <c r="G57" s="3" t="s">
        <v>246</v>
      </c>
      <c r="I57">
        <v>4</v>
      </c>
      <c r="J57">
        <v>4</v>
      </c>
      <c r="K57">
        <v>4</v>
      </c>
      <c r="L57">
        <v>4.0999999999999996</v>
      </c>
      <c r="M57">
        <v>4</v>
      </c>
      <c r="N57">
        <v>3</v>
      </c>
      <c r="O57" s="9">
        <v>4</v>
      </c>
      <c r="P57" s="9">
        <v>4</v>
      </c>
      <c r="Q57">
        <v>1</v>
      </c>
      <c r="V57">
        <v>1</v>
      </c>
      <c r="W57">
        <v>1</v>
      </c>
      <c r="Z57" t="s">
        <v>140</v>
      </c>
      <c r="AA57" s="12" t="s">
        <v>64</v>
      </c>
      <c r="AB57" t="s">
        <v>247</v>
      </c>
      <c r="AC57" s="12" t="s">
        <v>1012</v>
      </c>
      <c r="AE57" s="12"/>
    </row>
    <row r="58" spans="1:31" ht="17.45" customHeight="1" x14ac:dyDescent="0.25">
      <c r="A58">
        <v>49</v>
      </c>
      <c r="B58" t="s">
        <v>248</v>
      </c>
      <c r="D58">
        <v>1</v>
      </c>
      <c r="E58" s="24">
        <v>1080</v>
      </c>
      <c r="F58">
        <v>10</v>
      </c>
      <c r="G58" s="3" t="s">
        <v>249</v>
      </c>
      <c r="I58">
        <v>12381.73</v>
      </c>
      <c r="J58">
        <v>11945.13</v>
      </c>
      <c r="K58">
        <v>12343.3</v>
      </c>
      <c r="L58">
        <v>12439.2</v>
      </c>
      <c r="M58">
        <v>12224.62</v>
      </c>
      <c r="N58">
        <v>12437.9</v>
      </c>
      <c r="O58" s="9">
        <v>12487.1</v>
      </c>
      <c r="P58" s="9">
        <v>11624.58</v>
      </c>
      <c r="U58">
        <v>1</v>
      </c>
      <c r="V58">
        <v>1</v>
      </c>
      <c r="W58">
        <v>1</v>
      </c>
      <c r="Z58" t="s">
        <v>68</v>
      </c>
      <c r="AA58" s="12" t="s">
        <v>58</v>
      </c>
      <c r="AB58" t="s">
        <v>250</v>
      </c>
      <c r="AC58" s="12" t="s">
        <v>1176</v>
      </c>
      <c r="AE58" s="12"/>
    </row>
    <row r="59" spans="1:31" ht="17.45" customHeight="1" x14ac:dyDescent="0.25">
      <c r="A59">
        <v>50</v>
      </c>
      <c r="B59" t="s">
        <v>251</v>
      </c>
      <c r="D59">
        <v>1</v>
      </c>
      <c r="E59" s="24">
        <v>330</v>
      </c>
      <c r="F59">
        <v>3</v>
      </c>
      <c r="G59" s="3" t="s">
        <v>61</v>
      </c>
      <c r="H59" t="s">
        <v>62</v>
      </c>
      <c r="K59">
        <v>50.471299999999999</v>
      </c>
      <c r="L59">
        <v>48.374499999999998</v>
      </c>
      <c r="M59">
        <v>45.673810962301573</v>
      </c>
      <c r="N59">
        <v>45.106865662055299</v>
      </c>
      <c r="O59" s="8">
        <v>45.66793478260864</v>
      </c>
      <c r="P59" s="8">
        <v>45.66793478260864</v>
      </c>
      <c r="Q59">
        <v>1</v>
      </c>
      <c r="X59">
        <v>1</v>
      </c>
      <c r="Z59" t="s">
        <v>63</v>
      </c>
      <c r="AA59" s="12" t="s">
        <v>64</v>
      </c>
      <c r="AC59" s="12" t="s">
        <v>1013</v>
      </c>
      <c r="AE59" s="12"/>
    </row>
    <row r="60" spans="1:31" ht="17.45" customHeight="1" x14ac:dyDescent="0.25">
      <c r="A60">
        <v>51</v>
      </c>
      <c r="B60" t="s">
        <v>252</v>
      </c>
      <c r="D60">
        <v>1</v>
      </c>
      <c r="E60" s="24">
        <v>330</v>
      </c>
      <c r="F60">
        <v>3</v>
      </c>
      <c r="G60" s="3" t="s">
        <v>61</v>
      </c>
      <c r="H60" t="s">
        <v>62</v>
      </c>
      <c r="K60">
        <v>319.25566400000002</v>
      </c>
      <c r="L60">
        <v>327.384704</v>
      </c>
      <c r="M60">
        <v>268.74801557539689</v>
      </c>
      <c r="N60">
        <v>248.77114550395351</v>
      </c>
      <c r="O60" s="8">
        <v>221.64565340909169</v>
      </c>
      <c r="P60" s="8">
        <v>221.64565340909169</v>
      </c>
      <c r="Q60">
        <v>1</v>
      </c>
      <c r="X60">
        <v>1</v>
      </c>
      <c r="Z60" t="s">
        <v>63</v>
      </c>
      <c r="AA60" s="12" t="s">
        <v>64</v>
      </c>
      <c r="AC60" s="12" t="s">
        <v>1013</v>
      </c>
      <c r="AE60" s="12"/>
    </row>
    <row r="61" spans="1:31" ht="17.45" customHeight="1" x14ac:dyDescent="0.25">
      <c r="A61">
        <v>52</v>
      </c>
      <c r="B61" t="s">
        <v>253</v>
      </c>
      <c r="D61">
        <v>1</v>
      </c>
      <c r="E61" s="24">
        <v>330</v>
      </c>
      <c r="F61">
        <v>3</v>
      </c>
      <c r="G61" s="3" t="s">
        <v>61</v>
      </c>
      <c r="H61" t="s">
        <v>62</v>
      </c>
      <c r="K61">
        <v>35.8215</v>
      </c>
      <c r="L61">
        <v>39.456899999999997</v>
      </c>
      <c r="M61">
        <v>42.501191269841243</v>
      </c>
      <c r="N61">
        <v>40.70158127470355</v>
      </c>
      <c r="O61" s="8">
        <v>39.061860671936749</v>
      </c>
      <c r="P61" s="8">
        <v>39.061860671936749</v>
      </c>
      <c r="Q61">
        <v>1</v>
      </c>
      <c r="X61">
        <v>1</v>
      </c>
      <c r="Z61" t="s">
        <v>63</v>
      </c>
      <c r="AA61" s="12" t="s">
        <v>64</v>
      </c>
      <c r="AC61" s="12" t="s">
        <v>1013</v>
      </c>
      <c r="AE61" s="12"/>
    </row>
    <row r="62" spans="1:31" ht="17.45" customHeight="1" x14ac:dyDescent="0.25">
      <c r="A62">
        <v>53</v>
      </c>
      <c r="B62" t="s">
        <v>254</v>
      </c>
      <c r="D62">
        <v>1</v>
      </c>
      <c r="E62" s="24">
        <v>330</v>
      </c>
      <c r="F62">
        <v>3</v>
      </c>
      <c r="G62" s="3" t="s">
        <v>61</v>
      </c>
      <c r="H62" t="s">
        <v>62</v>
      </c>
      <c r="K62">
        <v>53.002600000000001</v>
      </c>
      <c r="L62">
        <v>53.101900000000001</v>
      </c>
      <c r="M62">
        <v>53.028769841269742</v>
      </c>
      <c r="N62">
        <v>51.354347826086901</v>
      </c>
      <c r="O62" s="8">
        <v>53.40019752964421</v>
      </c>
      <c r="P62" s="8">
        <v>53.40019752964421</v>
      </c>
      <c r="Q62">
        <v>1</v>
      </c>
      <c r="X62">
        <v>1</v>
      </c>
      <c r="Z62" t="s">
        <v>63</v>
      </c>
      <c r="AA62" s="12" t="s">
        <v>64</v>
      </c>
      <c r="AC62" s="12" t="s">
        <v>1013</v>
      </c>
      <c r="AE62" s="12"/>
    </row>
    <row r="63" spans="1:31" ht="17.45" customHeight="1" x14ac:dyDescent="0.25">
      <c r="A63">
        <v>54</v>
      </c>
      <c r="B63" t="s">
        <v>255</v>
      </c>
      <c r="D63">
        <v>1</v>
      </c>
      <c r="E63" s="24">
        <v>330</v>
      </c>
      <c r="F63">
        <v>3</v>
      </c>
      <c r="G63" s="3" t="s">
        <v>61</v>
      </c>
      <c r="H63" t="s">
        <v>62</v>
      </c>
      <c r="K63">
        <v>41.758308</v>
      </c>
      <c r="L63">
        <v>39.809600000000003</v>
      </c>
      <c r="M63">
        <v>40.730853124999982</v>
      </c>
      <c r="N63">
        <v>44.122183646245063</v>
      </c>
      <c r="O63" s="8">
        <v>41.914130434782599</v>
      </c>
      <c r="P63" s="8">
        <v>41.914130434782599</v>
      </c>
      <c r="Q63">
        <v>1</v>
      </c>
      <c r="X63">
        <v>1</v>
      </c>
      <c r="Z63" t="s">
        <v>63</v>
      </c>
      <c r="AA63" s="12" t="s">
        <v>64</v>
      </c>
      <c r="AC63" s="12" t="s">
        <v>1013</v>
      </c>
      <c r="AE63" s="12"/>
    </row>
    <row r="64" spans="1:31" ht="17.45" customHeight="1" x14ac:dyDescent="0.25">
      <c r="A64">
        <v>55</v>
      </c>
      <c r="B64" t="s">
        <v>256</v>
      </c>
      <c r="D64">
        <v>1</v>
      </c>
      <c r="E64" s="24">
        <v>330</v>
      </c>
      <c r="F64">
        <v>3</v>
      </c>
      <c r="G64" s="3" t="s">
        <v>61</v>
      </c>
      <c r="H64" t="s">
        <v>62</v>
      </c>
      <c r="K64">
        <v>72.034300000000002</v>
      </c>
      <c r="L64">
        <v>71.449100000000001</v>
      </c>
      <c r="M64">
        <v>76.089884573412746</v>
      </c>
      <c r="N64">
        <v>81.62490296442688</v>
      </c>
      <c r="O64" s="8">
        <v>76.797331719367591</v>
      </c>
      <c r="P64" s="8">
        <v>76.797331719367591</v>
      </c>
      <c r="Q64">
        <v>1</v>
      </c>
      <c r="X64">
        <v>1</v>
      </c>
      <c r="Z64" t="s">
        <v>63</v>
      </c>
      <c r="AA64" s="12" t="s">
        <v>64</v>
      </c>
      <c r="AC64" s="12" t="s">
        <v>1013</v>
      </c>
      <c r="AE64" s="12"/>
    </row>
    <row r="65" spans="1:31" ht="17.45" customHeight="1" x14ac:dyDescent="0.25">
      <c r="A65">
        <v>56</v>
      </c>
      <c r="B65" t="s">
        <v>257</v>
      </c>
      <c r="D65">
        <v>1</v>
      </c>
      <c r="E65" s="24">
        <v>330</v>
      </c>
      <c r="F65">
        <v>3</v>
      </c>
      <c r="G65" s="3" t="s">
        <v>61</v>
      </c>
      <c r="H65" t="s">
        <v>62</v>
      </c>
      <c r="K65">
        <v>77.558999999999997</v>
      </c>
      <c r="L65">
        <v>66.606499999999997</v>
      </c>
      <c r="M65">
        <v>56.288293650793648</v>
      </c>
      <c r="N65">
        <v>54.015415019762827</v>
      </c>
      <c r="O65" s="8">
        <v>51.116864130434728</v>
      </c>
      <c r="P65" s="8">
        <v>51.116864130434728</v>
      </c>
      <c r="Q65">
        <v>1</v>
      </c>
      <c r="X65">
        <v>1</v>
      </c>
      <c r="Z65" t="s">
        <v>63</v>
      </c>
      <c r="AA65" s="12" t="s">
        <v>64</v>
      </c>
      <c r="AC65" s="12" t="s">
        <v>1013</v>
      </c>
      <c r="AE65" s="12"/>
    </row>
    <row r="66" spans="1:31" ht="17.45" customHeight="1" x14ac:dyDescent="0.25">
      <c r="A66">
        <v>57</v>
      </c>
      <c r="B66" t="s">
        <v>258</v>
      </c>
      <c r="D66">
        <v>1</v>
      </c>
      <c r="E66" s="24">
        <v>330</v>
      </c>
      <c r="F66">
        <v>3</v>
      </c>
      <c r="G66" s="3" t="s">
        <v>61</v>
      </c>
      <c r="H66" t="s">
        <v>62</v>
      </c>
      <c r="K66">
        <v>345.11444</v>
      </c>
      <c r="L66">
        <v>336.67883180000001</v>
      </c>
      <c r="M66">
        <v>291.85416666666589</v>
      </c>
      <c r="N66">
        <v>265.13858695652249</v>
      </c>
      <c r="O66" s="8">
        <v>247.03543478260869</v>
      </c>
      <c r="P66" s="8">
        <v>247.03543478260869</v>
      </c>
      <c r="Q66">
        <v>1</v>
      </c>
      <c r="X66">
        <v>1</v>
      </c>
      <c r="Z66" t="s">
        <v>63</v>
      </c>
      <c r="AA66" s="12" t="s">
        <v>64</v>
      </c>
      <c r="AC66" s="12" t="s">
        <v>1013</v>
      </c>
      <c r="AE66" s="12"/>
    </row>
    <row r="67" spans="1:31" ht="17.45" customHeight="1" x14ac:dyDescent="0.25">
      <c r="A67">
        <v>58</v>
      </c>
      <c r="B67" t="s">
        <v>259</v>
      </c>
      <c r="D67">
        <v>1</v>
      </c>
      <c r="E67" s="24">
        <v>330</v>
      </c>
      <c r="F67">
        <v>3</v>
      </c>
      <c r="G67" s="3" t="s">
        <v>61</v>
      </c>
      <c r="H67" t="s">
        <v>62</v>
      </c>
      <c r="K67">
        <v>527.82607399999995</v>
      </c>
      <c r="L67">
        <v>504.62484999999998</v>
      </c>
      <c r="M67">
        <v>453.5200396825349</v>
      </c>
      <c r="N67">
        <v>455.28893280632491</v>
      </c>
      <c r="O67" s="8">
        <v>439.36712786561208</v>
      </c>
      <c r="P67" s="8">
        <v>439.36712786561208</v>
      </c>
      <c r="Q67">
        <v>1</v>
      </c>
      <c r="X67">
        <v>1</v>
      </c>
      <c r="Z67" t="s">
        <v>63</v>
      </c>
      <c r="AA67" s="12" t="s">
        <v>64</v>
      </c>
      <c r="AC67" s="12" t="s">
        <v>1013</v>
      </c>
      <c r="AE67" s="12"/>
    </row>
    <row r="68" spans="1:31" ht="17.45" customHeight="1" x14ac:dyDescent="0.25">
      <c r="A68">
        <v>59</v>
      </c>
      <c r="B68" t="s">
        <v>260</v>
      </c>
      <c r="D68">
        <v>1</v>
      </c>
      <c r="E68" s="24">
        <v>330</v>
      </c>
      <c r="F68">
        <v>3</v>
      </c>
      <c r="G68" s="3" t="s">
        <v>61</v>
      </c>
      <c r="H68" t="s">
        <v>62</v>
      </c>
      <c r="K68">
        <v>25.805800000000001</v>
      </c>
      <c r="L68">
        <v>25.780200000000001</v>
      </c>
      <c r="M68">
        <v>26.284087301587299</v>
      </c>
      <c r="N68">
        <v>25.714861660079041</v>
      </c>
      <c r="O68" s="8">
        <v>24.44826086956521</v>
      </c>
      <c r="P68" s="8">
        <v>24.44826086956521</v>
      </c>
      <c r="Q68">
        <v>1</v>
      </c>
      <c r="X68">
        <v>1</v>
      </c>
      <c r="Z68" t="s">
        <v>63</v>
      </c>
      <c r="AA68" s="12" t="s">
        <v>64</v>
      </c>
      <c r="AC68" s="12" t="s">
        <v>1013</v>
      </c>
      <c r="AE68" s="12"/>
    </row>
    <row r="69" spans="1:31" ht="17.45" customHeight="1" x14ac:dyDescent="0.25">
      <c r="A69">
        <v>60</v>
      </c>
      <c r="B69" t="s">
        <v>261</v>
      </c>
      <c r="D69">
        <v>1</v>
      </c>
      <c r="E69" s="24">
        <v>330</v>
      </c>
      <c r="F69">
        <v>3</v>
      </c>
      <c r="G69" s="3" t="s">
        <v>61</v>
      </c>
      <c r="H69" t="s">
        <v>62</v>
      </c>
      <c r="K69">
        <v>55.495100000000001</v>
      </c>
      <c r="L69">
        <v>54.470700000000001</v>
      </c>
      <c r="M69">
        <v>62.885119047619042</v>
      </c>
      <c r="N69">
        <v>61.667786561264819</v>
      </c>
      <c r="O69" s="8">
        <v>59.943478260869547</v>
      </c>
      <c r="P69" s="8">
        <v>59.943478260869547</v>
      </c>
      <c r="Q69">
        <v>1</v>
      </c>
      <c r="X69">
        <v>1</v>
      </c>
      <c r="Z69" t="s">
        <v>63</v>
      </c>
      <c r="AA69" s="12" t="s">
        <v>64</v>
      </c>
      <c r="AC69" s="12" t="s">
        <v>1013</v>
      </c>
      <c r="AE69" s="12"/>
    </row>
    <row r="70" spans="1:31" ht="17.45" customHeight="1" x14ac:dyDescent="0.25">
      <c r="A70">
        <v>61</v>
      </c>
      <c r="B70" t="s">
        <v>262</v>
      </c>
      <c r="D70">
        <v>1</v>
      </c>
      <c r="E70" s="24">
        <v>330</v>
      </c>
      <c r="F70">
        <v>3</v>
      </c>
      <c r="G70" s="3" t="s">
        <v>61</v>
      </c>
      <c r="H70" t="s">
        <v>62</v>
      </c>
      <c r="K70">
        <v>38.6569</v>
      </c>
      <c r="L70">
        <v>38.805549999999997</v>
      </c>
      <c r="M70">
        <v>43.232710168650748</v>
      </c>
      <c r="N70">
        <v>41.375257855731213</v>
      </c>
      <c r="O70" s="8">
        <v>41.422529644268756</v>
      </c>
      <c r="P70" s="8">
        <v>41.422529644268756</v>
      </c>
      <c r="Q70">
        <v>1</v>
      </c>
      <c r="X70">
        <v>1</v>
      </c>
      <c r="Z70" t="s">
        <v>63</v>
      </c>
      <c r="AA70" s="12" t="s">
        <v>64</v>
      </c>
      <c r="AC70" s="12" t="s">
        <v>1013</v>
      </c>
      <c r="AE70" s="12"/>
    </row>
    <row r="71" spans="1:31" ht="17.45" customHeight="1" x14ac:dyDescent="0.25">
      <c r="A71">
        <v>62</v>
      </c>
      <c r="B71" t="s">
        <v>263</v>
      </c>
      <c r="D71">
        <v>1</v>
      </c>
      <c r="E71" s="24">
        <v>360</v>
      </c>
      <c r="F71">
        <v>3</v>
      </c>
      <c r="G71" s="3" t="s">
        <v>264</v>
      </c>
      <c r="I71">
        <v>3.6</v>
      </c>
      <c r="J71">
        <v>2.6</v>
      </c>
      <c r="K71">
        <v>3.4</v>
      </c>
      <c r="L71">
        <v>3.4</v>
      </c>
      <c r="M71">
        <v>3.4</v>
      </c>
      <c r="N71">
        <v>2</v>
      </c>
      <c r="O71" s="10">
        <v>2</v>
      </c>
      <c r="P71" s="10">
        <v>2</v>
      </c>
      <c r="V71">
        <v>1</v>
      </c>
      <c r="W71">
        <v>1</v>
      </c>
      <c r="Y71" t="s">
        <v>265</v>
      </c>
      <c r="Z71" t="s">
        <v>109</v>
      </c>
      <c r="AA71" s="12" t="s">
        <v>69</v>
      </c>
      <c r="AB71" t="s">
        <v>266</v>
      </c>
      <c r="AC71" s="12" t="s">
        <v>1014</v>
      </c>
      <c r="AE71" s="12"/>
    </row>
    <row r="72" spans="1:31" ht="17.45" customHeight="1" x14ac:dyDescent="0.25">
      <c r="A72">
        <v>272</v>
      </c>
      <c r="B72" t="s">
        <v>267</v>
      </c>
      <c r="D72">
        <v>1</v>
      </c>
      <c r="E72" s="24">
        <v>330</v>
      </c>
      <c r="F72">
        <v>3</v>
      </c>
      <c r="G72" s="3" t="s">
        <v>61</v>
      </c>
      <c r="H72" t="s">
        <v>62</v>
      </c>
      <c r="K72">
        <v>15.695</v>
      </c>
      <c r="L72">
        <v>13.99</v>
      </c>
      <c r="M72">
        <v>14.21091458333334</v>
      </c>
      <c r="N72">
        <v>14.470751383399209</v>
      </c>
      <c r="O72" s="8">
        <v>15.163043774703549</v>
      </c>
      <c r="P72" s="8">
        <v>15.163043774703549</v>
      </c>
      <c r="Q72">
        <v>1</v>
      </c>
      <c r="X72">
        <v>1</v>
      </c>
      <c r="Z72" t="s">
        <v>63</v>
      </c>
      <c r="AA72" s="12" t="s">
        <v>64</v>
      </c>
      <c r="AC72" s="12" t="s">
        <v>1116</v>
      </c>
      <c r="AE72" s="12"/>
    </row>
    <row r="73" spans="1:31" ht="17.45" customHeight="1" x14ac:dyDescent="0.25">
      <c r="A73">
        <v>63</v>
      </c>
      <c r="B73" t="s">
        <v>268</v>
      </c>
      <c r="D73">
        <v>1</v>
      </c>
      <c r="F73">
        <v>2</v>
      </c>
      <c r="G73" s="3" t="s">
        <v>269</v>
      </c>
      <c r="J73">
        <v>0.1</v>
      </c>
      <c r="K73">
        <v>0.1</v>
      </c>
      <c r="L73">
        <v>0.1</v>
      </c>
      <c r="M73">
        <v>0.1</v>
      </c>
      <c r="N73">
        <v>0.1</v>
      </c>
      <c r="O73" s="10">
        <v>0.1</v>
      </c>
      <c r="P73" s="10">
        <v>0.1</v>
      </c>
      <c r="Y73" t="s">
        <v>270</v>
      </c>
      <c r="Z73" t="s">
        <v>140</v>
      </c>
      <c r="AA73" s="12" t="s">
        <v>69</v>
      </c>
      <c r="AB73" s="15" t="s">
        <v>271</v>
      </c>
      <c r="AC73" s="12" t="s">
        <v>1015</v>
      </c>
      <c r="AE73" s="12"/>
    </row>
    <row r="74" spans="1:31" ht="17.45" customHeight="1" x14ac:dyDescent="0.25">
      <c r="A74">
        <v>64</v>
      </c>
      <c r="B74" t="s">
        <v>272</v>
      </c>
      <c r="C74" t="s">
        <v>273</v>
      </c>
      <c r="D74">
        <v>1</v>
      </c>
      <c r="E74" s="24">
        <v>941</v>
      </c>
      <c r="F74">
        <v>9</v>
      </c>
      <c r="G74" s="3" t="s">
        <v>274</v>
      </c>
      <c r="I74">
        <v>101.49</v>
      </c>
      <c r="J74">
        <v>117.79</v>
      </c>
      <c r="K74">
        <v>128.19999999999999</v>
      </c>
      <c r="L74">
        <v>137.5</v>
      </c>
      <c r="M74">
        <v>141.31</v>
      </c>
      <c r="N74">
        <v>142.99</v>
      </c>
      <c r="O74" s="9">
        <v>149.5</v>
      </c>
      <c r="P74" s="9">
        <v>160.38999999999999</v>
      </c>
      <c r="R74">
        <v>1</v>
      </c>
      <c r="U74">
        <v>1</v>
      </c>
      <c r="V74">
        <v>1</v>
      </c>
      <c r="W74">
        <v>1</v>
      </c>
      <c r="Z74" t="s">
        <v>109</v>
      </c>
      <c r="AA74" s="12" t="s">
        <v>110</v>
      </c>
      <c r="AB74" t="s">
        <v>111</v>
      </c>
      <c r="AC74" s="12" t="s">
        <v>1161</v>
      </c>
      <c r="AE74" s="12"/>
    </row>
    <row r="75" spans="1:31" ht="17.45" customHeight="1" x14ac:dyDescent="0.25">
      <c r="A75">
        <v>273</v>
      </c>
      <c r="B75" t="s">
        <v>275</v>
      </c>
      <c r="D75">
        <v>1</v>
      </c>
      <c r="E75" s="24">
        <v>330</v>
      </c>
      <c r="F75">
        <v>3</v>
      </c>
      <c r="G75" s="3" t="s">
        <v>61</v>
      </c>
      <c r="H75" t="s">
        <v>62</v>
      </c>
      <c r="K75">
        <v>10.52</v>
      </c>
      <c r="L75">
        <v>11.15</v>
      </c>
      <c r="M75">
        <v>11.585316121031751</v>
      </c>
      <c r="N75">
        <v>10.345848863636361</v>
      </c>
      <c r="O75" s="8">
        <v>10.142355484189711</v>
      </c>
      <c r="P75" s="8">
        <v>10.142355484189711</v>
      </c>
      <c r="Q75">
        <v>1</v>
      </c>
      <c r="X75">
        <v>1</v>
      </c>
      <c r="Z75" t="s">
        <v>63</v>
      </c>
      <c r="AA75" s="12" t="s">
        <v>64</v>
      </c>
      <c r="AC75" s="12" t="s">
        <v>1116</v>
      </c>
      <c r="AE75" s="12"/>
    </row>
    <row r="76" spans="1:31" ht="17.45" customHeight="1" x14ac:dyDescent="0.25">
      <c r="A76">
        <v>274</v>
      </c>
      <c r="B76" t="s">
        <v>276</v>
      </c>
      <c r="D76">
        <v>1</v>
      </c>
      <c r="E76" s="24">
        <v>330</v>
      </c>
      <c r="F76">
        <v>3</v>
      </c>
      <c r="G76" s="3" t="s">
        <v>61</v>
      </c>
      <c r="H76" t="s">
        <v>62</v>
      </c>
      <c r="K76">
        <v>33.458500000000001</v>
      </c>
      <c r="L76">
        <v>34.44</v>
      </c>
      <c r="M76">
        <v>34.644047619047619</v>
      </c>
      <c r="N76">
        <v>35.306916996047427</v>
      </c>
      <c r="O76" s="8">
        <v>38.083399505928838</v>
      </c>
      <c r="P76" s="8">
        <v>38.083399505928838</v>
      </c>
      <c r="Q76">
        <v>1</v>
      </c>
      <c r="X76">
        <v>1</v>
      </c>
      <c r="Z76" t="s">
        <v>63</v>
      </c>
      <c r="AA76" s="12" t="s">
        <v>64</v>
      </c>
      <c r="AC76" s="12" t="s">
        <v>1116</v>
      </c>
      <c r="AE76" s="12"/>
    </row>
    <row r="77" spans="1:31" ht="17.45" customHeight="1" x14ac:dyDescent="0.25">
      <c r="A77">
        <v>68</v>
      </c>
      <c r="B77" t="s">
        <v>277</v>
      </c>
      <c r="D77">
        <v>1</v>
      </c>
      <c r="E77" s="24">
        <v>330</v>
      </c>
      <c r="F77">
        <v>3</v>
      </c>
      <c r="G77" s="3" t="s">
        <v>61</v>
      </c>
      <c r="H77" t="s">
        <v>62</v>
      </c>
      <c r="K77">
        <v>82.615399999999994</v>
      </c>
      <c r="L77">
        <v>81.86</v>
      </c>
      <c r="M77">
        <v>77.45358898809549</v>
      </c>
      <c r="N77">
        <v>83.918182312252981</v>
      </c>
      <c r="O77" s="8">
        <v>91.869734486166109</v>
      </c>
      <c r="P77" s="8">
        <v>91.869734486166109</v>
      </c>
      <c r="Q77">
        <v>1</v>
      </c>
      <c r="X77">
        <v>1</v>
      </c>
      <c r="Z77" t="s">
        <v>63</v>
      </c>
      <c r="AA77" s="12" t="s">
        <v>64</v>
      </c>
      <c r="AC77" s="10" t="s">
        <v>1018</v>
      </c>
      <c r="AE77" s="12"/>
    </row>
    <row r="78" spans="1:31" ht="17.45" customHeight="1" x14ac:dyDescent="0.25">
      <c r="A78">
        <v>275</v>
      </c>
      <c r="B78" t="s">
        <v>278</v>
      </c>
      <c r="D78">
        <v>1</v>
      </c>
      <c r="E78" s="24">
        <v>330</v>
      </c>
      <c r="F78">
        <v>3</v>
      </c>
      <c r="G78" s="3" t="s">
        <v>61</v>
      </c>
      <c r="H78" t="s">
        <v>62</v>
      </c>
      <c r="K78">
        <v>204.0093</v>
      </c>
      <c r="L78">
        <v>199.95</v>
      </c>
      <c r="M78">
        <v>214.70866294642909</v>
      </c>
      <c r="N78">
        <v>221.88580266798471</v>
      </c>
      <c r="O78" s="8">
        <v>218.95395202569199</v>
      </c>
      <c r="P78" s="8">
        <v>218.95395202569199</v>
      </c>
      <c r="Q78">
        <v>1</v>
      </c>
      <c r="X78">
        <v>1</v>
      </c>
      <c r="Z78" t="s">
        <v>63</v>
      </c>
      <c r="AA78" s="12" t="s">
        <v>64</v>
      </c>
      <c r="AC78" s="12" t="s">
        <v>1116</v>
      </c>
      <c r="AE78" s="12"/>
    </row>
    <row r="79" spans="1:31" ht="17.45" customHeight="1" x14ac:dyDescent="0.25">
      <c r="A79">
        <v>65</v>
      </c>
      <c r="B79" t="s">
        <v>279</v>
      </c>
      <c r="C79" t="s">
        <v>280</v>
      </c>
      <c r="D79">
        <v>1</v>
      </c>
      <c r="E79" s="24">
        <v>941</v>
      </c>
      <c r="F79">
        <v>9</v>
      </c>
      <c r="G79" s="3" t="s">
        <v>281</v>
      </c>
      <c r="I79">
        <f>5370.98-2.8</f>
        <v>5368.1799999999994</v>
      </c>
      <c r="J79">
        <v>5533.05</v>
      </c>
      <c r="K79">
        <v>5601</v>
      </c>
      <c r="L79">
        <v>5682.3</v>
      </c>
      <c r="M79">
        <v>5689.78</v>
      </c>
      <c r="N79">
        <v>5742.29</v>
      </c>
      <c r="O79" s="9">
        <v>5730.58</v>
      </c>
      <c r="P79" s="9">
        <v>5809.7</v>
      </c>
      <c r="R79">
        <v>1</v>
      </c>
      <c r="U79">
        <v>1</v>
      </c>
      <c r="V79">
        <v>1</v>
      </c>
      <c r="W79">
        <v>1</v>
      </c>
      <c r="Z79" t="s">
        <v>109</v>
      </c>
      <c r="AA79" s="12" t="s">
        <v>110</v>
      </c>
      <c r="AB79" t="s">
        <v>111</v>
      </c>
      <c r="AC79" s="12" t="s">
        <v>1161</v>
      </c>
      <c r="AE79" s="12"/>
    </row>
    <row r="80" spans="1:31" ht="17.45" customHeight="1" x14ac:dyDescent="0.25">
      <c r="A80">
        <v>276</v>
      </c>
      <c r="B80" t="s">
        <v>282</v>
      </c>
      <c r="D80">
        <v>1</v>
      </c>
      <c r="E80" s="24">
        <v>330</v>
      </c>
      <c r="F80">
        <v>3</v>
      </c>
      <c r="G80" s="3" t="s">
        <v>61</v>
      </c>
      <c r="H80" t="s">
        <v>62</v>
      </c>
      <c r="K80">
        <v>32.239400000000003</v>
      </c>
      <c r="L80">
        <v>31.69</v>
      </c>
      <c r="M80">
        <v>30.96091269841267</v>
      </c>
      <c r="N80">
        <v>32.889180237154157</v>
      </c>
      <c r="O80" s="8">
        <v>36.075691205533587</v>
      </c>
      <c r="P80" s="8">
        <v>36.075691205533587</v>
      </c>
      <c r="Q80">
        <v>1</v>
      </c>
      <c r="X80">
        <v>1</v>
      </c>
      <c r="Z80" t="s">
        <v>63</v>
      </c>
      <c r="AA80" s="12" t="s">
        <v>64</v>
      </c>
      <c r="AC80" s="12" t="s">
        <v>1116</v>
      </c>
      <c r="AE80" s="12"/>
    </row>
    <row r="81" spans="1:31" ht="17.45" customHeight="1" x14ac:dyDescent="0.25">
      <c r="A81">
        <v>277</v>
      </c>
      <c r="B81" t="s">
        <v>283</v>
      </c>
      <c r="D81">
        <v>1</v>
      </c>
      <c r="E81" s="24">
        <v>330</v>
      </c>
      <c r="F81">
        <v>3</v>
      </c>
      <c r="G81" s="3" t="s">
        <v>61</v>
      </c>
      <c r="H81" t="s">
        <v>62</v>
      </c>
      <c r="K81">
        <v>12.209</v>
      </c>
      <c r="L81">
        <v>10.91</v>
      </c>
      <c r="M81">
        <v>11.589780902777781</v>
      </c>
      <c r="N81">
        <v>12.580039081027669</v>
      </c>
      <c r="O81" s="8">
        <v>10.496044911067189</v>
      </c>
      <c r="P81" s="8">
        <v>10.496044911067189</v>
      </c>
      <c r="Q81">
        <v>1</v>
      </c>
      <c r="X81">
        <v>1</v>
      </c>
      <c r="Z81" t="s">
        <v>63</v>
      </c>
      <c r="AA81" s="12" t="s">
        <v>64</v>
      </c>
      <c r="AC81" s="12" t="s">
        <v>1116</v>
      </c>
      <c r="AE81" s="12"/>
    </row>
    <row r="82" spans="1:31" ht="17.45" customHeight="1" x14ac:dyDescent="0.25">
      <c r="A82">
        <v>66</v>
      </c>
      <c r="B82" t="s">
        <v>284</v>
      </c>
      <c r="D82">
        <v>1</v>
      </c>
      <c r="F82">
        <v>4</v>
      </c>
      <c r="G82" s="3" t="s">
        <v>285</v>
      </c>
      <c r="H82" t="s">
        <v>286</v>
      </c>
      <c r="I82">
        <v>9.1</v>
      </c>
      <c r="J82">
        <v>10.5</v>
      </c>
      <c r="K82">
        <v>10.5</v>
      </c>
      <c r="L82">
        <v>11</v>
      </c>
      <c r="M82">
        <v>11</v>
      </c>
      <c r="N82">
        <v>11</v>
      </c>
      <c r="O82">
        <v>10</v>
      </c>
      <c r="P82">
        <v>10</v>
      </c>
      <c r="Z82" t="s">
        <v>287</v>
      </c>
      <c r="AA82" s="12" t="s">
        <v>69</v>
      </c>
      <c r="AB82" t="s">
        <v>288</v>
      </c>
      <c r="AC82" s="12" t="s">
        <v>1016</v>
      </c>
      <c r="AE82" s="12"/>
    </row>
    <row r="83" spans="1:31" ht="17.45" customHeight="1" x14ac:dyDescent="0.25">
      <c r="A83">
        <v>67</v>
      </c>
      <c r="B83" t="s">
        <v>289</v>
      </c>
      <c r="C83" t="s">
        <v>290</v>
      </c>
      <c r="D83">
        <v>1</v>
      </c>
      <c r="E83" s="24">
        <v>540</v>
      </c>
      <c r="F83">
        <v>5</v>
      </c>
      <c r="G83" s="3" t="s">
        <v>291</v>
      </c>
      <c r="I83">
        <v>237.67</v>
      </c>
      <c r="J83">
        <v>253.98</v>
      </c>
      <c r="K83">
        <v>279.7</v>
      </c>
      <c r="L83">
        <v>296.10000000000002</v>
      </c>
      <c r="M83">
        <v>293.82</v>
      </c>
      <c r="N83">
        <v>305.32</v>
      </c>
      <c r="O83" s="9">
        <v>316.83</v>
      </c>
      <c r="P83" s="9">
        <v>312.35000000000002</v>
      </c>
      <c r="U83">
        <v>1</v>
      </c>
      <c r="V83">
        <v>1</v>
      </c>
      <c r="W83">
        <v>1</v>
      </c>
      <c r="Z83" t="s">
        <v>57</v>
      </c>
      <c r="AA83" s="12" t="s">
        <v>74</v>
      </c>
      <c r="AB83" t="s">
        <v>292</v>
      </c>
      <c r="AC83" s="12" t="s">
        <v>1017</v>
      </c>
      <c r="AE83" s="12"/>
    </row>
    <row r="84" spans="1:31" ht="17.45" customHeight="1" x14ac:dyDescent="0.25">
      <c r="A84">
        <v>278</v>
      </c>
      <c r="B84" t="s">
        <v>293</v>
      </c>
      <c r="D84">
        <v>1</v>
      </c>
      <c r="E84" s="24">
        <v>330</v>
      </c>
      <c r="F84">
        <v>3</v>
      </c>
      <c r="G84" s="3" t="s">
        <v>61</v>
      </c>
      <c r="H84" t="s">
        <v>62</v>
      </c>
      <c r="K84">
        <v>90.766800000000003</v>
      </c>
      <c r="L84">
        <v>88.21</v>
      </c>
      <c r="M84">
        <v>87.309623015873171</v>
      </c>
      <c r="N84">
        <v>81.454624703557243</v>
      </c>
      <c r="O84" s="8">
        <v>83.828557114624402</v>
      </c>
      <c r="P84" s="8">
        <v>83.828557114624402</v>
      </c>
      <c r="Q84">
        <v>1</v>
      </c>
      <c r="X84">
        <v>1</v>
      </c>
      <c r="Z84" t="s">
        <v>63</v>
      </c>
      <c r="AA84" s="12" t="s">
        <v>64</v>
      </c>
      <c r="AC84" s="12" t="s">
        <v>1116</v>
      </c>
      <c r="AE84" s="12"/>
    </row>
    <row r="85" spans="1:31" ht="17.45" customHeight="1" x14ac:dyDescent="0.25">
      <c r="A85">
        <v>69</v>
      </c>
      <c r="B85" t="s">
        <v>294</v>
      </c>
      <c r="D85">
        <v>1</v>
      </c>
      <c r="E85" s="24">
        <v>330</v>
      </c>
      <c r="F85">
        <v>3</v>
      </c>
      <c r="G85" s="3" t="s">
        <v>61</v>
      </c>
      <c r="H85" t="s">
        <v>62</v>
      </c>
      <c r="K85">
        <v>39.629800000000003</v>
      </c>
      <c r="L85">
        <v>40.74</v>
      </c>
      <c r="M85">
        <v>39.584326438492027</v>
      </c>
      <c r="N85">
        <v>40.796431225296459</v>
      </c>
      <c r="O85" s="8">
        <v>44.712135424901192</v>
      </c>
      <c r="P85" s="8">
        <v>44.712135424901192</v>
      </c>
      <c r="Q85">
        <v>1</v>
      </c>
      <c r="X85">
        <v>1</v>
      </c>
      <c r="Z85" t="s">
        <v>63</v>
      </c>
      <c r="AA85" s="12" t="s">
        <v>64</v>
      </c>
      <c r="AC85" s="12" t="s">
        <v>1018</v>
      </c>
      <c r="AE85" s="12"/>
    </row>
    <row r="86" spans="1:31" ht="17.45" customHeight="1" x14ac:dyDescent="0.25">
      <c r="A86">
        <v>70</v>
      </c>
      <c r="B86" t="s">
        <v>295</v>
      </c>
      <c r="D86">
        <v>1</v>
      </c>
      <c r="E86" s="24">
        <v>330</v>
      </c>
      <c r="F86">
        <v>3</v>
      </c>
      <c r="G86" s="3" t="s">
        <v>61</v>
      </c>
      <c r="H86" t="s">
        <v>62</v>
      </c>
      <c r="K86">
        <v>111.58322750000001</v>
      </c>
      <c r="L86">
        <v>105.49</v>
      </c>
      <c r="M86">
        <v>106.56664494047639</v>
      </c>
      <c r="N86">
        <v>114.5856479249011</v>
      </c>
      <c r="O86" s="8">
        <v>110.9549009881423</v>
      </c>
      <c r="P86" s="8">
        <v>110.9549009881423</v>
      </c>
      <c r="Q86">
        <v>1</v>
      </c>
      <c r="X86">
        <v>1</v>
      </c>
      <c r="Z86" t="s">
        <v>63</v>
      </c>
      <c r="AA86" s="12" t="s">
        <v>64</v>
      </c>
      <c r="AC86" s="12" t="s">
        <v>1018</v>
      </c>
      <c r="AE86" s="12"/>
    </row>
    <row r="87" spans="1:31" ht="17.45" customHeight="1" x14ac:dyDescent="0.25">
      <c r="A87">
        <v>71</v>
      </c>
      <c r="B87" t="s">
        <v>296</v>
      </c>
      <c r="D87">
        <v>1</v>
      </c>
      <c r="E87" s="24">
        <v>330</v>
      </c>
      <c r="F87">
        <v>3</v>
      </c>
      <c r="G87" s="3" t="s">
        <v>61</v>
      </c>
      <c r="H87" t="s">
        <v>62</v>
      </c>
      <c r="K87">
        <v>34.576700000000002</v>
      </c>
      <c r="L87">
        <v>34.9</v>
      </c>
      <c r="M87">
        <v>34.027184126984118</v>
      </c>
      <c r="N87">
        <v>36.232608695652168</v>
      </c>
      <c r="O87" s="8">
        <v>33.390316205533587</v>
      </c>
      <c r="P87" s="8">
        <v>33.390316205533587</v>
      </c>
      <c r="Q87">
        <v>1</v>
      </c>
      <c r="X87">
        <v>1</v>
      </c>
      <c r="Z87" t="s">
        <v>63</v>
      </c>
      <c r="AA87" s="12" t="s">
        <v>64</v>
      </c>
      <c r="AC87" s="12" t="s">
        <v>1018</v>
      </c>
      <c r="AE87" s="12"/>
    </row>
    <row r="88" spans="1:31" ht="17.45" customHeight="1" x14ac:dyDescent="0.25">
      <c r="A88">
        <v>72</v>
      </c>
      <c r="B88" t="s">
        <v>297</v>
      </c>
      <c r="D88">
        <v>1</v>
      </c>
      <c r="E88" s="24">
        <v>330</v>
      </c>
      <c r="F88">
        <v>3</v>
      </c>
      <c r="G88" s="3" t="s">
        <v>61</v>
      </c>
      <c r="H88" t="s">
        <v>62</v>
      </c>
      <c r="K88">
        <v>94.243399999999994</v>
      </c>
      <c r="L88">
        <v>94.51</v>
      </c>
      <c r="M88">
        <v>94.58611314484132</v>
      </c>
      <c r="N88">
        <v>98.232085474308263</v>
      </c>
      <c r="O88" s="8">
        <v>100.55355587944671</v>
      </c>
      <c r="P88" s="8">
        <v>100.55355587944671</v>
      </c>
      <c r="Q88">
        <v>1</v>
      </c>
      <c r="X88">
        <v>1</v>
      </c>
      <c r="Z88" t="s">
        <v>63</v>
      </c>
      <c r="AA88" s="12" t="s">
        <v>64</v>
      </c>
      <c r="AC88" s="12" t="s">
        <v>1018</v>
      </c>
      <c r="AE88" s="12"/>
    </row>
    <row r="89" spans="1:31" ht="17.45" customHeight="1" x14ac:dyDescent="0.25">
      <c r="A89">
        <v>279</v>
      </c>
      <c r="B89" t="s">
        <v>298</v>
      </c>
      <c r="D89">
        <v>1</v>
      </c>
      <c r="E89" s="24">
        <v>330</v>
      </c>
      <c r="F89">
        <v>3</v>
      </c>
      <c r="G89" s="3" t="s">
        <v>61</v>
      </c>
      <c r="H89" t="s">
        <v>62</v>
      </c>
      <c r="K89">
        <v>25.200987999999999</v>
      </c>
      <c r="L89">
        <v>26.49</v>
      </c>
      <c r="M89">
        <v>26.56587291666667</v>
      </c>
      <c r="N89">
        <v>26.220553606719371</v>
      </c>
      <c r="O89" s="8">
        <v>26.32134407114625</v>
      </c>
      <c r="P89" s="8">
        <v>26.32134407114625</v>
      </c>
      <c r="Q89">
        <v>1</v>
      </c>
      <c r="X89">
        <v>1</v>
      </c>
      <c r="Z89" t="s">
        <v>63</v>
      </c>
      <c r="AA89" s="12" t="s">
        <v>64</v>
      </c>
      <c r="AC89" s="12" t="s">
        <v>1116</v>
      </c>
      <c r="AE89" s="12"/>
    </row>
    <row r="90" spans="1:31" ht="17.45" customHeight="1" x14ac:dyDescent="0.25">
      <c r="A90">
        <v>74</v>
      </c>
      <c r="B90" t="s">
        <v>299</v>
      </c>
      <c r="D90">
        <v>1</v>
      </c>
      <c r="E90" s="24">
        <v>330</v>
      </c>
      <c r="F90">
        <v>3</v>
      </c>
      <c r="G90" s="3" t="s">
        <v>61</v>
      </c>
      <c r="H90" t="s">
        <v>62</v>
      </c>
      <c r="K90">
        <v>13.4276</v>
      </c>
      <c r="L90">
        <v>14.18</v>
      </c>
      <c r="M90">
        <v>14.431349206349219</v>
      </c>
      <c r="N90">
        <v>14.304347826086961</v>
      </c>
      <c r="O90" s="8">
        <v>13.87430830039526</v>
      </c>
      <c r="P90" s="8">
        <v>13.87430830039526</v>
      </c>
      <c r="Q90">
        <v>1</v>
      </c>
      <c r="X90">
        <v>1</v>
      </c>
      <c r="Z90" t="s">
        <v>63</v>
      </c>
      <c r="AA90" s="12" t="s">
        <v>300</v>
      </c>
      <c r="AC90" s="12" t="s">
        <v>1019</v>
      </c>
      <c r="AE90" s="12"/>
    </row>
    <row r="91" spans="1:31" ht="17.45" customHeight="1" x14ac:dyDescent="0.25">
      <c r="A91">
        <v>75</v>
      </c>
      <c r="B91" t="s">
        <v>301</v>
      </c>
      <c r="D91">
        <v>1</v>
      </c>
      <c r="E91" s="24">
        <v>330</v>
      </c>
      <c r="F91">
        <v>3</v>
      </c>
      <c r="G91" s="3" t="s">
        <v>61</v>
      </c>
      <c r="H91" t="s">
        <v>62</v>
      </c>
      <c r="K91">
        <v>4.33</v>
      </c>
      <c r="L91">
        <v>5.1100000000000003</v>
      </c>
      <c r="M91">
        <v>4.9718253968253983</v>
      </c>
      <c r="N91">
        <v>4</v>
      </c>
      <c r="O91" s="8">
        <v>4.7490118577075098</v>
      </c>
      <c r="P91" s="8">
        <v>4.7490118577075098</v>
      </c>
      <c r="Q91">
        <v>1</v>
      </c>
      <c r="X91">
        <v>1</v>
      </c>
      <c r="Z91" t="s">
        <v>63</v>
      </c>
      <c r="AA91" s="12" t="s">
        <v>300</v>
      </c>
      <c r="AC91" s="12" t="s">
        <v>1019</v>
      </c>
      <c r="AE91" s="12"/>
    </row>
    <row r="92" spans="1:31" ht="17.45" customHeight="1" x14ac:dyDescent="0.25">
      <c r="A92">
        <v>76</v>
      </c>
      <c r="B92" t="s">
        <v>302</v>
      </c>
      <c r="D92">
        <v>1</v>
      </c>
      <c r="E92" s="24">
        <v>330</v>
      </c>
      <c r="F92">
        <v>3</v>
      </c>
      <c r="G92" s="3" t="s">
        <v>61</v>
      </c>
      <c r="H92" t="s">
        <v>62</v>
      </c>
      <c r="K92">
        <v>4.59</v>
      </c>
      <c r="L92">
        <v>4.25</v>
      </c>
      <c r="M92">
        <v>4.1269841269841274</v>
      </c>
      <c r="N92">
        <v>4.9090909090909092</v>
      </c>
      <c r="O92" s="8">
        <v>5</v>
      </c>
      <c r="P92" s="8">
        <v>5</v>
      </c>
      <c r="Q92">
        <v>1</v>
      </c>
      <c r="X92">
        <v>1</v>
      </c>
      <c r="Z92" t="s">
        <v>63</v>
      </c>
      <c r="AA92" s="12" t="s">
        <v>300</v>
      </c>
      <c r="AC92" s="12" t="s">
        <v>1019</v>
      </c>
      <c r="AE92" s="12"/>
    </row>
    <row r="93" spans="1:31" ht="17.45" customHeight="1" x14ac:dyDescent="0.25">
      <c r="A93">
        <v>77</v>
      </c>
      <c r="B93" t="s">
        <v>303</v>
      </c>
      <c r="D93">
        <v>1</v>
      </c>
      <c r="E93" s="24">
        <v>330</v>
      </c>
      <c r="F93">
        <v>3</v>
      </c>
      <c r="G93" s="3" t="s">
        <v>61</v>
      </c>
      <c r="H93" t="s">
        <v>62</v>
      </c>
      <c r="K93">
        <v>10.9947</v>
      </c>
      <c r="L93">
        <v>10.59</v>
      </c>
      <c r="M93">
        <v>10.97916666666667</v>
      </c>
      <c r="N93">
        <v>11.307905138339921</v>
      </c>
      <c r="O93" s="8">
        <v>11.95770750988142</v>
      </c>
      <c r="P93" s="8">
        <v>11.95770750988142</v>
      </c>
      <c r="Q93">
        <v>1</v>
      </c>
      <c r="X93">
        <v>1</v>
      </c>
      <c r="Z93" t="s">
        <v>63</v>
      </c>
      <c r="AA93" s="12" t="s">
        <v>300</v>
      </c>
      <c r="AC93" s="12" t="s">
        <v>1019</v>
      </c>
      <c r="AE93" s="12"/>
    </row>
    <row r="94" spans="1:31" ht="17.45" customHeight="1" x14ac:dyDescent="0.25">
      <c r="A94">
        <v>78</v>
      </c>
      <c r="B94" t="s">
        <v>304</v>
      </c>
      <c r="D94">
        <v>1</v>
      </c>
      <c r="E94" s="24">
        <v>330</v>
      </c>
      <c r="F94">
        <v>3</v>
      </c>
      <c r="G94" s="3" t="s">
        <v>61</v>
      </c>
      <c r="H94" t="s">
        <v>62</v>
      </c>
      <c r="K94">
        <v>34.583399999999997</v>
      </c>
      <c r="L94">
        <v>30.47</v>
      </c>
      <c r="M94">
        <v>37.395040327380919</v>
      </c>
      <c r="N94">
        <v>41.459289575098801</v>
      </c>
      <c r="O94" s="8">
        <v>38.255337252964452</v>
      </c>
      <c r="P94" s="8">
        <v>38.255337252964452</v>
      </c>
      <c r="Q94">
        <v>1</v>
      </c>
      <c r="X94">
        <v>1</v>
      </c>
      <c r="Z94" t="s">
        <v>63</v>
      </c>
      <c r="AA94" s="12" t="s">
        <v>300</v>
      </c>
      <c r="AC94" s="12" t="s">
        <v>1019</v>
      </c>
      <c r="AE94" s="12"/>
    </row>
    <row r="95" spans="1:31" ht="17.45" customHeight="1" x14ac:dyDescent="0.25">
      <c r="A95">
        <v>79</v>
      </c>
      <c r="B95" t="s">
        <v>305</v>
      </c>
      <c r="D95">
        <v>1</v>
      </c>
      <c r="E95" s="24">
        <v>330</v>
      </c>
      <c r="F95">
        <v>3</v>
      </c>
      <c r="G95" s="3" t="s">
        <v>61</v>
      </c>
      <c r="H95" t="s">
        <v>62</v>
      </c>
      <c r="K95">
        <v>2.1339999999999999</v>
      </c>
      <c r="L95">
        <v>1.88</v>
      </c>
      <c r="M95">
        <v>1.96031746031746</v>
      </c>
      <c r="N95">
        <v>4.4308300395256914</v>
      </c>
      <c r="O95" s="8">
        <v>4.1581027667984189</v>
      </c>
      <c r="P95" s="8">
        <v>4.1581027667984189</v>
      </c>
      <c r="Q95">
        <v>1</v>
      </c>
      <c r="X95">
        <v>1</v>
      </c>
      <c r="Z95" t="s">
        <v>63</v>
      </c>
      <c r="AA95" s="12" t="s">
        <v>300</v>
      </c>
      <c r="AC95" s="12" t="s">
        <v>1019</v>
      </c>
      <c r="AE95" s="12"/>
    </row>
    <row r="96" spans="1:31" ht="17.45" customHeight="1" x14ac:dyDescent="0.25">
      <c r="A96">
        <v>80</v>
      </c>
      <c r="B96" t="s">
        <v>306</v>
      </c>
      <c r="D96">
        <v>1</v>
      </c>
      <c r="E96" s="24">
        <v>330</v>
      </c>
      <c r="F96">
        <v>3</v>
      </c>
      <c r="G96" s="3" t="s">
        <v>61</v>
      </c>
      <c r="H96" t="s">
        <v>62</v>
      </c>
      <c r="K96">
        <v>3.7759999999999998</v>
      </c>
      <c r="L96">
        <v>3.74</v>
      </c>
      <c r="M96">
        <v>3.6468253968253959</v>
      </c>
      <c r="N96">
        <v>4.1581027667984189</v>
      </c>
      <c r="O96" s="8">
        <v>4.6363636363636367</v>
      </c>
      <c r="P96" s="8">
        <v>4.6363636363636367</v>
      </c>
      <c r="Q96">
        <v>1</v>
      </c>
      <c r="X96">
        <v>1</v>
      </c>
      <c r="Z96" t="s">
        <v>63</v>
      </c>
      <c r="AA96" s="12" t="s">
        <v>300</v>
      </c>
      <c r="AC96" s="12" t="s">
        <v>1019</v>
      </c>
      <c r="AE96" s="12"/>
    </row>
    <row r="97" spans="1:31" ht="17.45" customHeight="1" x14ac:dyDescent="0.25">
      <c r="A97">
        <v>81</v>
      </c>
      <c r="B97" t="s">
        <v>307</v>
      </c>
      <c r="D97">
        <v>1</v>
      </c>
      <c r="E97" s="24">
        <v>330</v>
      </c>
      <c r="F97">
        <v>3</v>
      </c>
      <c r="G97" s="3" t="s">
        <v>61</v>
      </c>
      <c r="H97" t="s">
        <v>62</v>
      </c>
      <c r="K97">
        <v>8.4728499999999993</v>
      </c>
      <c r="L97">
        <v>8.73</v>
      </c>
      <c r="M97">
        <v>8.3588345734127163</v>
      </c>
      <c r="N97">
        <v>8.0605113636363335</v>
      </c>
      <c r="O97" s="8">
        <v>7.5327173913043186</v>
      </c>
      <c r="P97" s="8">
        <v>7.5327173913043186</v>
      </c>
      <c r="Q97">
        <v>1</v>
      </c>
      <c r="X97">
        <v>1</v>
      </c>
      <c r="Z97" t="s">
        <v>63</v>
      </c>
      <c r="AA97" s="12" t="s">
        <v>300</v>
      </c>
      <c r="AC97" s="12" t="s">
        <v>1019</v>
      </c>
      <c r="AE97" s="12"/>
    </row>
    <row r="98" spans="1:31" ht="17.45" customHeight="1" x14ac:dyDescent="0.25">
      <c r="A98">
        <v>82</v>
      </c>
      <c r="B98" t="s">
        <v>308</v>
      </c>
      <c r="C98" t="s">
        <v>309</v>
      </c>
      <c r="D98">
        <v>1</v>
      </c>
      <c r="F98">
        <v>7</v>
      </c>
      <c r="G98" s="3" t="s">
        <v>310</v>
      </c>
      <c r="I98">
        <v>4.3</v>
      </c>
      <c r="J98">
        <v>4.3</v>
      </c>
      <c r="K98">
        <v>4.3</v>
      </c>
      <c r="L98">
        <v>5</v>
      </c>
      <c r="M98">
        <v>5</v>
      </c>
      <c r="N98">
        <v>6</v>
      </c>
      <c r="O98">
        <v>7</v>
      </c>
      <c r="P98" s="8">
        <v>8</v>
      </c>
      <c r="Y98" t="s">
        <v>311</v>
      </c>
      <c r="Z98" t="s">
        <v>68</v>
      </c>
      <c r="AA98" s="12" t="s">
        <v>69</v>
      </c>
      <c r="AB98" t="s">
        <v>312</v>
      </c>
      <c r="AC98" s="12" t="s">
        <v>1020</v>
      </c>
      <c r="AE98" s="12"/>
    </row>
    <row r="99" spans="1:31" ht="17.45" customHeight="1" x14ac:dyDescent="0.25">
      <c r="A99">
        <v>280</v>
      </c>
      <c r="B99" t="s">
        <v>313</v>
      </c>
      <c r="D99">
        <v>1</v>
      </c>
      <c r="E99" s="24">
        <v>330</v>
      </c>
      <c r="F99">
        <v>3</v>
      </c>
      <c r="G99" s="3" t="s">
        <v>61</v>
      </c>
      <c r="H99" t="s">
        <v>62</v>
      </c>
      <c r="K99">
        <v>16.573</v>
      </c>
      <c r="L99">
        <v>15.206899999999999</v>
      </c>
      <c r="M99">
        <v>14.76915386904763</v>
      </c>
      <c r="N99">
        <v>14.65770770750988</v>
      </c>
      <c r="O99" s="8">
        <v>15.48715637351779</v>
      </c>
      <c r="P99" s="8">
        <v>15.48715637351779</v>
      </c>
      <c r="Q99">
        <v>1</v>
      </c>
      <c r="X99">
        <v>1</v>
      </c>
      <c r="Z99" t="s">
        <v>63</v>
      </c>
      <c r="AA99" s="12" t="s">
        <v>64</v>
      </c>
      <c r="AC99" s="12" t="s">
        <v>1116</v>
      </c>
      <c r="AE99" s="12"/>
    </row>
    <row r="100" spans="1:31" ht="17.45" customHeight="1" x14ac:dyDescent="0.25">
      <c r="A100">
        <v>83</v>
      </c>
      <c r="B100" t="s">
        <v>314</v>
      </c>
      <c r="D100">
        <v>1</v>
      </c>
      <c r="E100" s="24">
        <v>941</v>
      </c>
      <c r="F100">
        <v>9</v>
      </c>
      <c r="G100" s="3" t="s">
        <v>315</v>
      </c>
      <c r="I100">
        <v>646.46</v>
      </c>
      <c r="J100">
        <v>652.47</v>
      </c>
      <c r="K100">
        <v>661.9</v>
      </c>
      <c r="L100">
        <v>683.4</v>
      </c>
      <c r="M100">
        <v>733.37</v>
      </c>
      <c r="N100">
        <v>732.91</v>
      </c>
      <c r="O100" s="9">
        <v>694.95</v>
      </c>
      <c r="P100" s="9">
        <v>681.53</v>
      </c>
      <c r="R100">
        <v>1</v>
      </c>
      <c r="U100">
        <v>1</v>
      </c>
      <c r="V100">
        <v>1</v>
      </c>
      <c r="W100">
        <v>1</v>
      </c>
      <c r="Z100" t="s">
        <v>109</v>
      </c>
      <c r="AA100" s="12" t="s">
        <v>110</v>
      </c>
      <c r="AB100" t="s">
        <v>111</v>
      </c>
      <c r="AC100" s="12" t="s">
        <v>1161</v>
      </c>
      <c r="AE100" s="12"/>
    </row>
    <row r="101" spans="1:31" ht="17.45" customHeight="1" x14ac:dyDescent="0.25">
      <c r="A101">
        <v>84</v>
      </c>
      <c r="B101" t="s">
        <v>316</v>
      </c>
      <c r="D101">
        <v>1</v>
      </c>
      <c r="E101" s="24">
        <v>941</v>
      </c>
      <c r="F101">
        <v>9</v>
      </c>
      <c r="G101" s="3" t="s">
        <v>317</v>
      </c>
      <c r="I101">
        <v>613.84</v>
      </c>
      <c r="J101">
        <v>632.4</v>
      </c>
      <c r="K101">
        <v>654.4</v>
      </c>
      <c r="L101">
        <v>672.5</v>
      </c>
      <c r="M101">
        <v>703.08</v>
      </c>
      <c r="N101">
        <v>730.38</v>
      </c>
      <c r="O101" s="9">
        <v>734.44</v>
      </c>
      <c r="P101" s="9">
        <v>753.23</v>
      </c>
      <c r="R101">
        <v>1</v>
      </c>
      <c r="U101">
        <v>1</v>
      </c>
      <c r="V101">
        <v>1</v>
      </c>
      <c r="W101">
        <v>1</v>
      </c>
      <c r="Z101" t="s">
        <v>109</v>
      </c>
      <c r="AA101" s="12" t="s">
        <v>110</v>
      </c>
      <c r="AB101" t="s">
        <v>111</v>
      </c>
      <c r="AC101" s="12" t="s">
        <v>1161</v>
      </c>
      <c r="AE101" s="12"/>
    </row>
    <row r="102" spans="1:31" ht="17.45" customHeight="1" x14ac:dyDescent="0.25">
      <c r="A102">
        <v>85</v>
      </c>
      <c r="B102" t="s">
        <v>318</v>
      </c>
      <c r="D102">
        <v>1</v>
      </c>
      <c r="E102" s="24">
        <v>941</v>
      </c>
      <c r="F102">
        <v>9</v>
      </c>
      <c r="G102" s="3" t="s">
        <v>319</v>
      </c>
      <c r="I102">
        <v>590.47</v>
      </c>
      <c r="J102">
        <v>650.97</v>
      </c>
      <c r="K102">
        <v>648.20000000000005</v>
      </c>
      <c r="L102">
        <v>662</v>
      </c>
      <c r="M102">
        <v>672.17</v>
      </c>
      <c r="N102">
        <v>678.63</v>
      </c>
      <c r="O102" s="9">
        <v>675.68</v>
      </c>
      <c r="P102" s="9">
        <v>661.57</v>
      </c>
      <c r="R102">
        <v>1</v>
      </c>
      <c r="U102">
        <v>1</v>
      </c>
      <c r="V102">
        <v>1</v>
      </c>
      <c r="W102">
        <v>1</v>
      </c>
      <c r="Z102" t="s">
        <v>109</v>
      </c>
      <c r="AA102" s="12" t="s">
        <v>110</v>
      </c>
      <c r="AB102" t="s">
        <v>111</v>
      </c>
      <c r="AC102" s="12" t="s">
        <v>1161</v>
      </c>
      <c r="AE102" s="12"/>
    </row>
    <row r="103" spans="1:31" ht="17.45" customHeight="1" x14ac:dyDescent="0.25">
      <c r="A103">
        <v>86</v>
      </c>
      <c r="B103" t="s">
        <v>320</v>
      </c>
      <c r="D103">
        <v>1</v>
      </c>
      <c r="E103" s="24">
        <v>941</v>
      </c>
      <c r="F103">
        <v>9</v>
      </c>
      <c r="G103" s="3" t="s">
        <v>321</v>
      </c>
      <c r="I103">
        <v>512.86</v>
      </c>
      <c r="J103">
        <v>525.02</v>
      </c>
      <c r="K103">
        <v>526.6</v>
      </c>
      <c r="L103">
        <v>523.20000000000005</v>
      </c>
      <c r="M103">
        <v>510.34</v>
      </c>
      <c r="N103">
        <v>552.29999999999995</v>
      </c>
      <c r="O103" s="9">
        <v>591.20000000000005</v>
      </c>
      <c r="P103" s="9">
        <v>602.30999999999995</v>
      </c>
      <c r="R103">
        <v>1</v>
      </c>
      <c r="U103">
        <v>1</v>
      </c>
      <c r="V103">
        <v>1</v>
      </c>
      <c r="W103">
        <v>1</v>
      </c>
      <c r="Z103" t="s">
        <v>109</v>
      </c>
      <c r="AA103" s="12" t="s">
        <v>110</v>
      </c>
      <c r="AB103" t="s">
        <v>111</v>
      </c>
      <c r="AC103" s="12" t="s">
        <v>1161</v>
      </c>
      <c r="AE103" s="12"/>
    </row>
    <row r="104" spans="1:31" ht="17.45" customHeight="1" x14ac:dyDescent="0.25">
      <c r="A104">
        <v>87</v>
      </c>
      <c r="B104" t="s">
        <v>322</v>
      </c>
      <c r="D104">
        <v>1</v>
      </c>
      <c r="E104" s="24">
        <v>941</v>
      </c>
      <c r="F104">
        <v>9</v>
      </c>
      <c r="G104" s="3" t="s">
        <v>323</v>
      </c>
      <c r="I104">
        <v>442.8</v>
      </c>
      <c r="J104">
        <v>458.04</v>
      </c>
      <c r="K104">
        <v>561.5</v>
      </c>
      <c r="L104">
        <v>462.9</v>
      </c>
      <c r="M104">
        <v>467.42</v>
      </c>
      <c r="N104">
        <v>444.54</v>
      </c>
      <c r="O104" s="9">
        <v>436.32</v>
      </c>
      <c r="P104" s="9">
        <v>442.25</v>
      </c>
      <c r="R104">
        <v>1</v>
      </c>
      <c r="U104">
        <v>1</v>
      </c>
      <c r="V104">
        <v>1</v>
      </c>
      <c r="W104">
        <v>1</v>
      </c>
      <c r="Z104" t="s">
        <v>109</v>
      </c>
      <c r="AA104" s="12" t="s">
        <v>110</v>
      </c>
      <c r="AB104" t="s">
        <v>111</v>
      </c>
      <c r="AC104" s="12" t="s">
        <v>1161</v>
      </c>
      <c r="AE104" s="12"/>
    </row>
    <row r="105" spans="1:31" ht="17.45" customHeight="1" x14ac:dyDescent="0.25">
      <c r="A105">
        <v>88</v>
      </c>
      <c r="B105" t="s">
        <v>324</v>
      </c>
      <c r="D105">
        <v>1</v>
      </c>
      <c r="E105" s="24">
        <v>941</v>
      </c>
      <c r="F105">
        <v>9</v>
      </c>
      <c r="G105" s="3" t="s">
        <v>325</v>
      </c>
      <c r="I105">
        <v>451.38</v>
      </c>
      <c r="J105">
        <v>471.56</v>
      </c>
      <c r="K105">
        <v>496.6</v>
      </c>
      <c r="L105">
        <v>497.3</v>
      </c>
      <c r="M105">
        <v>499.01</v>
      </c>
      <c r="N105">
        <v>506.76</v>
      </c>
      <c r="O105" s="9">
        <v>517.5</v>
      </c>
      <c r="P105" s="9">
        <v>529.67999999999995</v>
      </c>
      <c r="R105">
        <v>1</v>
      </c>
      <c r="U105">
        <v>1</v>
      </c>
      <c r="V105">
        <v>1</v>
      </c>
      <c r="W105">
        <v>1</v>
      </c>
      <c r="Z105" t="s">
        <v>109</v>
      </c>
      <c r="AA105" s="12" t="s">
        <v>110</v>
      </c>
      <c r="AB105" t="s">
        <v>111</v>
      </c>
      <c r="AC105" s="12" t="s">
        <v>1161</v>
      </c>
      <c r="AE105" s="12"/>
    </row>
    <row r="106" spans="1:31" ht="17.45" customHeight="1" x14ac:dyDescent="0.25">
      <c r="A106">
        <v>89</v>
      </c>
      <c r="B106" t="s">
        <v>326</v>
      </c>
      <c r="D106">
        <v>1</v>
      </c>
      <c r="E106" s="24">
        <v>941</v>
      </c>
      <c r="F106">
        <v>9</v>
      </c>
      <c r="G106" s="3" t="s">
        <v>327</v>
      </c>
      <c r="I106">
        <v>490.58</v>
      </c>
      <c r="J106">
        <v>489.53</v>
      </c>
      <c r="K106">
        <v>535.9</v>
      </c>
      <c r="L106">
        <v>569.1</v>
      </c>
      <c r="M106">
        <v>594.45000000000005</v>
      </c>
      <c r="N106">
        <v>612.78</v>
      </c>
      <c r="O106" s="9">
        <v>622.37</v>
      </c>
      <c r="P106" s="9">
        <v>616.98</v>
      </c>
      <c r="R106">
        <v>1</v>
      </c>
      <c r="U106">
        <v>1</v>
      </c>
      <c r="V106">
        <v>1</v>
      </c>
      <c r="W106">
        <v>1</v>
      </c>
      <c r="Z106" t="s">
        <v>109</v>
      </c>
      <c r="AA106" s="12" t="s">
        <v>110</v>
      </c>
      <c r="AB106" t="s">
        <v>111</v>
      </c>
      <c r="AC106" s="12" t="s">
        <v>1161</v>
      </c>
      <c r="AE106" s="12"/>
    </row>
    <row r="107" spans="1:31" ht="17.45" customHeight="1" x14ac:dyDescent="0.25">
      <c r="A107">
        <v>90</v>
      </c>
      <c r="B107" t="s">
        <v>328</v>
      </c>
      <c r="D107">
        <v>1</v>
      </c>
      <c r="F107">
        <v>9</v>
      </c>
      <c r="G107" s="3" t="s">
        <v>329</v>
      </c>
      <c r="I107">
        <v>0.1</v>
      </c>
      <c r="J107">
        <v>0.1</v>
      </c>
      <c r="K107">
        <v>0.1</v>
      </c>
      <c r="L107">
        <v>0.1</v>
      </c>
      <c r="M107">
        <v>0.1</v>
      </c>
      <c r="N107">
        <v>0.15</v>
      </c>
      <c r="O107">
        <v>0.1</v>
      </c>
      <c r="P107" s="10">
        <v>0.1</v>
      </c>
      <c r="Y107" t="s">
        <v>330</v>
      </c>
      <c r="Z107" t="s">
        <v>109</v>
      </c>
      <c r="AA107" s="12" t="s">
        <v>69</v>
      </c>
      <c r="AB107" s="15" t="s">
        <v>331</v>
      </c>
      <c r="AC107" s="12" t="s">
        <v>1021</v>
      </c>
      <c r="AE107" s="12"/>
    </row>
    <row r="108" spans="1:31" ht="17.45" customHeight="1" x14ac:dyDescent="0.25">
      <c r="A108">
        <v>91</v>
      </c>
      <c r="B108" t="s">
        <v>332</v>
      </c>
      <c r="D108">
        <v>1</v>
      </c>
      <c r="E108" s="24">
        <v>330</v>
      </c>
      <c r="F108">
        <v>3</v>
      </c>
      <c r="G108" s="3" t="s">
        <v>61</v>
      </c>
      <c r="H108" t="s">
        <v>62</v>
      </c>
      <c r="K108">
        <v>87.359800000000007</v>
      </c>
      <c r="L108">
        <v>77.06</v>
      </c>
      <c r="M108">
        <v>82.486309523809567</v>
      </c>
      <c r="N108">
        <v>79.344665000000006</v>
      </c>
      <c r="O108" s="8">
        <v>92.961566946640275</v>
      </c>
      <c r="P108" s="35">
        <v>92.855878009031699</v>
      </c>
      <c r="Q108">
        <v>1</v>
      </c>
      <c r="X108">
        <v>1</v>
      </c>
      <c r="Z108" t="s">
        <v>63</v>
      </c>
      <c r="AA108" s="12" t="s">
        <v>64</v>
      </c>
      <c r="AB108" t="s">
        <v>247</v>
      </c>
      <c r="AC108" s="12" t="s">
        <v>1177</v>
      </c>
      <c r="AE108" s="12"/>
    </row>
    <row r="109" spans="1:31" ht="17.45" customHeight="1" x14ac:dyDescent="0.25">
      <c r="A109">
        <v>92</v>
      </c>
      <c r="B109" t="s">
        <v>333</v>
      </c>
      <c r="D109">
        <v>1</v>
      </c>
      <c r="E109" s="24">
        <v>330</v>
      </c>
      <c r="F109">
        <v>3</v>
      </c>
      <c r="G109" s="3" t="s">
        <v>61</v>
      </c>
      <c r="H109" t="s">
        <v>62</v>
      </c>
      <c r="K109">
        <v>75.334400000000002</v>
      </c>
      <c r="L109">
        <v>75.995699999999999</v>
      </c>
      <c r="M109">
        <v>76.48244047619049</v>
      </c>
      <c r="N109">
        <v>76.805830039525631</v>
      </c>
      <c r="O109" s="8">
        <v>77.722332015810238</v>
      </c>
      <c r="P109" s="35">
        <v>77.869506960278059</v>
      </c>
      <c r="Q109">
        <v>1</v>
      </c>
      <c r="X109">
        <v>1</v>
      </c>
      <c r="Z109" t="s">
        <v>63</v>
      </c>
      <c r="AA109" s="12" t="s">
        <v>64</v>
      </c>
      <c r="AB109" t="s">
        <v>247</v>
      </c>
      <c r="AC109" s="12" t="s">
        <v>1178</v>
      </c>
      <c r="AE109" s="12"/>
    </row>
    <row r="110" spans="1:31" ht="17.45" customHeight="1" x14ac:dyDescent="0.25">
      <c r="A110">
        <v>93</v>
      </c>
      <c r="B110" t="s">
        <v>334</v>
      </c>
      <c r="D110">
        <v>1</v>
      </c>
      <c r="E110" s="24">
        <v>1050</v>
      </c>
      <c r="F110">
        <v>10</v>
      </c>
      <c r="G110" s="3" t="s">
        <v>335</v>
      </c>
      <c r="I110">
        <v>55.15</v>
      </c>
      <c r="J110">
        <v>60.12</v>
      </c>
      <c r="K110">
        <v>69.099999999999994</v>
      </c>
      <c r="L110">
        <v>65.400000000000006</v>
      </c>
      <c r="M110">
        <v>69.86</v>
      </c>
      <c r="N110">
        <v>67.25</v>
      </c>
      <c r="O110" s="9">
        <v>66.05</v>
      </c>
      <c r="P110" s="9">
        <v>68.05</v>
      </c>
      <c r="U110">
        <v>1</v>
      </c>
      <c r="V110">
        <v>1</v>
      </c>
      <c r="W110">
        <v>1</v>
      </c>
      <c r="Z110" t="s">
        <v>87</v>
      </c>
      <c r="AA110" s="12" t="s">
        <v>74</v>
      </c>
      <c r="AB110" t="s">
        <v>336</v>
      </c>
      <c r="AC110" s="12" t="s">
        <v>1022</v>
      </c>
      <c r="AE110" s="12"/>
    </row>
    <row r="111" spans="1:31" ht="17.45" customHeight="1" x14ac:dyDescent="0.25">
      <c r="A111">
        <v>94</v>
      </c>
      <c r="B111" t="s">
        <v>337</v>
      </c>
      <c r="C111" t="s">
        <v>338</v>
      </c>
      <c r="D111">
        <v>1</v>
      </c>
      <c r="E111" s="24">
        <v>1090</v>
      </c>
      <c r="F111">
        <v>10</v>
      </c>
      <c r="G111" s="3" t="s">
        <v>339</v>
      </c>
      <c r="I111">
        <v>47.23</v>
      </c>
      <c r="J111">
        <v>51.71</v>
      </c>
      <c r="K111">
        <v>38.799999999999997</v>
      </c>
      <c r="L111">
        <v>40.5</v>
      </c>
      <c r="M111">
        <v>43.8</v>
      </c>
      <c r="N111">
        <v>45.3</v>
      </c>
      <c r="O111" s="9">
        <v>46.4</v>
      </c>
      <c r="P111" s="9">
        <v>47.1</v>
      </c>
      <c r="U111">
        <v>1</v>
      </c>
      <c r="V111">
        <v>1</v>
      </c>
      <c r="W111">
        <v>1</v>
      </c>
      <c r="Z111" t="s">
        <v>68</v>
      </c>
      <c r="AA111" s="12" t="s">
        <v>74</v>
      </c>
      <c r="AB111" t="s">
        <v>340</v>
      </c>
      <c r="AC111" s="12" t="s">
        <v>1023</v>
      </c>
      <c r="AE111" s="12"/>
    </row>
    <row r="112" spans="1:31" ht="17.45" customHeight="1" x14ac:dyDescent="0.25">
      <c r="A112">
        <v>95</v>
      </c>
      <c r="B112" t="s">
        <v>341</v>
      </c>
      <c r="C112" t="s">
        <v>342</v>
      </c>
      <c r="D112">
        <v>1</v>
      </c>
      <c r="E112" s="24">
        <v>250</v>
      </c>
      <c r="F112">
        <v>2</v>
      </c>
      <c r="G112" s="3" t="s">
        <v>343</v>
      </c>
      <c r="I112">
        <v>28</v>
      </c>
      <c r="J112">
        <v>32.799999999999997</v>
      </c>
      <c r="K112">
        <v>34.4</v>
      </c>
      <c r="L112">
        <v>39.200000000000003</v>
      </c>
      <c r="M112">
        <v>42.53</v>
      </c>
      <c r="N112">
        <v>43</v>
      </c>
      <c r="O112" s="9">
        <v>51</v>
      </c>
      <c r="P112" s="9">
        <v>74</v>
      </c>
      <c r="U112">
        <v>1</v>
      </c>
      <c r="V112">
        <v>1</v>
      </c>
      <c r="W112">
        <v>1</v>
      </c>
      <c r="Z112" t="s">
        <v>175</v>
      </c>
      <c r="AA112" s="12" t="s">
        <v>74</v>
      </c>
      <c r="AB112" t="s">
        <v>344</v>
      </c>
      <c r="AC112" s="12" t="s">
        <v>1179</v>
      </c>
      <c r="AE112" s="7">
        <v>3</v>
      </c>
    </row>
    <row r="113" spans="1:31" ht="17.45" customHeight="1" x14ac:dyDescent="0.25">
      <c r="A113">
        <v>96</v>
      </c>
      <c r="B113" t="s">
        <v>345</v>
      </c>
      <c r="C113" t="s">
        <v>346</v>
      </c>
      <c r="D113">
        <v>1</v>
      </c>
      <c r="E113" s="24">
        <v>760</v>
      </c>
      <c r="F113">
        <v>7</v>
      </c>
      <c r="G113" s="3" t="s">
        <v>347</v>
      </c>
      <c r="I113">
        <v>566.29</v>
      </c>
      <c r="J113">
        <v>687.22</v>
      </c>
      <c r="K113">
        <v>649.22</v>
      </c>
      <c r="L113">
        <v>699.9</v>
      </c>
      <c r="M113">
        <v>721.58</v>
      </c>
      <c r="N113">
        <v>689.47</v>
      </c>
      <c r="O113" s="9">
        <v>733.06</v>
      </c>
      <c r="P113" s="9">
        <v>741.7</v>
      </c>
      <c r="U113">
        <v>1</v>
      </c>
      <c r="V113">
        <v>1</v>
      </c>
      <c r="W113">
        <v>1</v>
      </c>
      <c r="Z113" t="s">
        <v>68</v>
      </c>
      <c r="AA113" s="12" t="s">
        <v>74</v>
      </c>
      <c r="AB113" t="s">
        <v>348</v>
      </c>
      <c r="AC113" s="12" t="s">
        <v>1024</v>
      </c>
      <c r="AE113" s="12"/>
    </row>
    <row r="114" spans="1:31" ht="17.45" customHeight="1" x14ac:dyDescent="0.25">
      <c r="A114">
        <v>97</v>
      </c>
      <c r="B114" t="s">
        <v>349</v>
      </c>
      <c r="C114" t="s">
        <v>350</v>
      </c>
      <c r="D114">
        <v>1</v>
      </c>
      <c r="E114" s="24">
        <v>481</v>
      </c>
      <c r="F114">
        <v>4</v>
      </c>
      <c r="G114" s="3" t="s">
        <v>351</v>
      </c>
      <c r="I114">
        <v>34.86</v>
      </c>
      <c r="J114">
        <v>42.16</v>
      </c>
      <c r="K114">
        <v>41.6</v>
      </c>
      <c r="L114">
        <v>36.9</v>
      </c>
      <c r="M114">
        <v>36.82</v>
      </c>
      <c r="N114">
        <v>37.200000000000003</v>
      </c>
      <c r="O114" s="9">
        <v>39.25</v>
      </c>
      <c r="P114" s="9">
        <v>39.6</v>
      </c>
      <c r="U114">
        <v>1</v>
      </c>
      <c r="V114">
        <v>1</v>
      </c>
      <c r="W114">
        <v>1</v>
      </c>
      <c r="Z114" t="s">
        <v>87</v>
      </c>
      <c r="AA114" s="12" t="s">
        <v>74</v>
      </c>
      <c r="AB114" t="s">
        <v>352</v>
      </c>
      <c r="AC114" s="12" t="s">
        <v>1025</v>
      </c>
      <c r="AE114" s="7">
        <v>1</v>
      </c>
    </row>
    <row r="115" spans="1:31" ht="17.45" customHeight="1" x14ac:dyDescent="0.25">
      <c r="A115">
        <v>341</v>
      </c>
      <c r="B115" t="s">
        <v>353</v>
      </c>
      <c r="D115">
        <v>1</v>
      </c>
      <c r="E115" s="24">
        <v>1090</v>
      </c>
      <c r="F115">
        <v>10</v>
      </c>
      <c r="G115" s="3" t="s">
        <v>354</v>
      </c>
      <c r="N115">
        <v>7</v>
      </c>
      <c r="O115" s="9">
        <v>18.38</v>
      </c>
      <c r="P115" s="9">
        <v>29</v>
      </c>
      <c r="V115">
        <v>1</v>
      </c>
      <c r="W115">
        <v>1</v>
      </c>
      <c r="Z115" t="s">
        <v>87</v>
      </c>
      <c r="AA115" s="12" t="s">
        <v>58</v>
      </c>
      <c r="AB115" t="s">
        <v>355</v>
      </c>
      <c r="AC115" s="12" t="s">
        <v>1135</v>
      </c>
      <c r="AE115" s="7">
        <v>1</v>
      </c>
    </row>
    <row r="116" spans="1:31" ht="17.45" customHeight="1" x14ac:dyDescent="0.25">
      <c r="A116">
        <v>98</v>
      </c>
      <c r="B116" t="s">
        <v>356</v>
      </c>
      <c r="D116">
        <v>1</v>
      </c>
      <c r="E116" s="24">
        <v>941</v>
      </c>
      <c r="F116">
        <v>9</v>
      </c>
      <c r="G116" s="3" t="s">
        <v>357</v>
      </c>
      <c r="I116">
        <v>88.75</v>
      </c>
      <c r="J116">
        <v>104.82</v>
      </c>
      <c r="K116">
        <v>100.1</v>
      </c>
      <c r="L116">
        <v>93.7</v>
      </c>
      <c r="M116">
        <v>103.35</v>
      </c>
      <c r="N116">
        <v>104.21</v>
      </c>
      <c r="O116" s="9">
        <v>100.61</v>
      </c>
      <c r="P116" s="9">
        <v>102.22</v>
      </c>
      <c r="U116">
        <v>1</v>
      </c>
      <c r="V116">
        <v>1</v>
      </c>
      <c r="W116">
        <v>1</v>
      </c>
      <c r="Z116" t="s">
        <v>109</v>
      </c>
      <c r="AA116" s="12" t="s">
        <v>74</v>
      </c>
      <c r="AB116" t="s">
        <v>358</v>
      </c>
      <c r="AC116" s="12" t="s">
        <v>1180</v>
      </c>
      <c r="AE116" s="12"/>
    </row>
    <row r="117" spans="1:31" ht="17.45" customHeight="1" x14ac:dyDescent="0.25">
      <c r="A117">
        <v>99</v>
      </c>
      <c r="B117" t="s">
        <v>359</v>
      </c>
      <c r="D117">
        <v>1</v>
      </c>
      <c r="E117" s="24">
        <v>820</v>
      </c>
      <c r="F117">
        <v>8</v>
      </c>
      <c r="G117" s="3" t="s">
        <v>360</v>
      </c>
      <c r="I117">
        <v>78.459999999999994</v>
      </c>
      <c r="J117">
        <v>79.64</v>
      </c>
      <c r="K117">
        <v>73</v>
      </c>
      <c r="L117">
        <v>79.2</v>
      </c>
      <c r="M117">
        <v>82.22</v>
      </c>
      <c r="N117">
        <v>78.47</v>
      </c>
      <c r="O117" s="9">
        <v>95.89</v>
      </c>
      <c r="P117" s="9">
        <v>97.75</v>
      </c>
      <c r="U117">
        <v>1</v>
      </c>
      <c r="V117">
        <v>1</v>
      </c>
      <c r="W117">
        <v>1</v>
      </c>
      <c r="Z117" t="s">
        <v>224</v>
      </c>
      <c r="AA117" s="12" t="s">
        <v>74</v>
      </c>
      <c r="AB117" t="s">
        <v>361</v>
      </c>
      <c r="AC117" s="12" t="s">
        <v>1026</v>
      </c>
      <c r="AE117" s="7">
        <v>1</v>
      </c>
    </row>
    <row r="118" spans="1:31" ht="17.45" customHeight="1" x14ac:dyDescent="0.25">
      <c r="A118">
        <v>20</v>
      </c>
      <c r="B118" t="s">
        <v>362</v>
      </c>
      <c r="C118" t="s">
        <v>363</v>
      </c>
      <c r="D118">
        <v>1</v>
      </c>
      <c r="E118" s="24">
        <v>411</v>
      </c>
      <c r="F118">
        <v>4</v>
      </c>
      <c r="G118" s="3" t="s">
        <v>364</v>
      </c>
      <c r="I118">
        <v>52.5</v>
      </c>
      <c r="J118">
        <v>50.7</v>
      </c>
      <c r="K118">
        <v>80.3</v>
      </c>
      <c r="L118">
        <v>82</v>
      </c>
      <c r="M118">
        <v>84.6</v>
      </c>
      <c r="N118">
        <v>104.45</v>
      </c>
      <c r="O118" s="9">
        <v>105.95</v>
      </c>
      <c r="P118" s="9">
        <v>113.55</v>
      </c>
      <c r="U118">
        <v>1</v>
      </c>
      <c r="V118">
        <v>1</v>
      </c>
      <c r="W118">
        <v>1</v>
      </c>
      <c r="Z118" t="s">
        <v>63</v>
      </c>
      <c r="AA118" s="12" t="s">
        <v>74</v>
      </c>
      <c r="AB118" s="15" t="s">
        <v>365</v>
      </c>
      <c r="AC118" s="12" t="s">
        <v>1181</v>
      </c>
      <c r="AE118" s="12"/>
    </row>
    <row r="119" spans="1:31" ht="17.45" customHeight="1" x14ac:dyDescent="0.25">
      <c r="A119">
        <v>100</v>
      </c>
      <c r="B119" t="s">
        <v>366</v>
      </c>
      <c r="D119">
        <v>1</v>
      </c>
      <c r="E119" s="24">
        <v>111</v>
      </c>
      <c r="F119">
        <v>1</v>
      </c>
      <c r="G119" s="3" t="s">
        <v>367</v>
      </c>
      <c r="I119">
        <v>33.799999999999997</v>
      </c>
      <c r="J119">
        <v>41.66</v>
      </c>
      <c r="K119">
        <v>44.4</v>
      </c>
      <c r="L119">
        <v>37.4</v>
      </c>
      <c r="M119">
        <v>41.4</v>
      </c>
      <c r="N119">
        <v>45</v>
      </c>
      <c r="O119" s="9">
        <v>47.44</v>
      </c>
      <c r="P119" s="9">
        <v>47.66</v>
      </c>
      <c r="U119">
        <v>1</v>
      </c>
      <c r="V119">
        <v>1</v>
      </c>
      <c r="W119">
        <v>1</v>
      </c>
      <c r="Z119" t="s">
        <v>63</v>
      </c>
      <c r="AA119" s="12" t="s">
        <v>74</v>
      </c>
      <c r="AB119" t="s">
        <v>368</v>
      </c>
      <c r="AC119" s="12" t="s">
        <v>1027</v>
      </c>
      <c r="AE119" s="12"/>
    </row>
    <row r="120" spans="1:31" ht="17.45" customHeight="1" x14ac:dyDescent="0.25">
      <c r="A120">
        <v>101</v>
      </c>
      <c r="B120" t="s">
        <v>369</v>
      </c>
      <c r="D120">
        <v>1</v>
      </c>
      <c r="E120" s="24">
        <v>412</v>
      </c>
      <c r="F120">
        <v>4</v>
      </c>
      <c r="G120" s="3" t="s">
        <v>370</v>
      </c>
      <c r="J120">
        <v>46.6</v>
      </c>
      <c r="K120">
        <v>58.9</v>
      </c>
      <c r="L120">
        <v>66.2</v>
      </c>
      <c r="M120">
        <v>83.77</v>
      </c>
      <c r="N120">
        <v>99.9</v>
      </c>
      <c r="O120" s="9">
        <v>116.5</v>
      </c>
      <c r="P120" s="9">
        <v>127.25</v>
      </c>
      <c r="U120">
        <v>1</v>
      </c>
      <c r="V120">
        <v>1</v>
      </c>
      <c r="W120">
        <v>1</v>
      </c>
      <c r="Z120" t="s">
        <v>87</v>
      </c>
      <c r="AA120" s="12" t="s">
        <v>74</v>
      </c>
      <c r="AB120" s="15" t="s">
        <v>371</v>
      </c>
      <c r="AC120" s="12" t="s">
        <v>1028</v>
      </c>
      <c r="AE120" s="12"/>
    </row>
    <row r="121" spans="1:31" ht="17.45" customHeight="1" x14ac:dyDescent="0.25">
      <c r="A121">
        <v>281</v>
      </c>
      <c r="B121" t="s">
        <v>372</v>
      </c>
      <c r="D121">
        <v>1</v>
      </c>
      <c r="E121" s="24">
        <v>330</v>
      </c>
      <c r="F121">
        <v>3</v>
      </c>
      <c r="G121" s="3" t="s">
        <v>61</v>
      </c>
      <c r="H121" t="s">
        <v>62</v>
      </c>
      <c r="K121">
        <v>45.686584000000003</v>
      </c>
      <c r="L121">
        <v>48.942768000000001</v>
      </c>
      <c r="M121">
        <v>51.184685714285678</v>
      </c>
      <c r="N121">
        <v>56.870063735177823</v>
      </c>
      <c r="O121" s="8">
        <v>54.775132608695657</v>
      </c>
      <c r="P121" s="8">
        <v>54.775132608695657</v>
      </c>
      <c r="Q121">
        <v>1</v>
      </c>
      <c r="X121">
        <v>1</v>
      </c>
      <c r="Z121" t="s">
        <v>63</v>
      </c>
      <c r="AA121" s="12" t="s">
        <v>64</v>
      </c>
      <c r="AC121" s="12" t="s">
        <v>1116</v>
      </c>
      <c r="AE121" s="12"/>
    </row>
    <row r="122" spans="1:31" ht="17.45" customHeight="1" x14ac:dyDescent="0.25">
      <c r="A122">
        <v>282</v>
      </c>
      <c r="B122" t="s">
        <v>373</v>
      </c>
      <c r="D122">
        <v>1</v>
      </c>
      <c r="E122" s="24">
        <v>330</v>
      </c>
      <c r="F122">
        <v>3</v>
      </c>
      <c r="G122" s="3" t="s">
        <v>61</v>
      </c>
      <c r="H122" t="s">
        <v>62</v>
      </c>
      <c r="K122">
        <v>44.0383</v>
      </c>
      <c r="L122">
        <v>42.886150000000001</v>
      </c>
      <c r="M122">
        <v>44.417279712301543</v>
      </c>
      <c r="N122">
        <v>48.934806620553353</v>
      </c>
      <c r="O122" s="8">
        <v>49.496979792490123</v>
      </c>
      <c r="P122" s="8">
        <v>49.496979792490123</v>
      </c>
      <c r="Q122">
        <v>1</v>
      </c>
      <c r="X122">
        <v>1</v>
      </c>
      <c r="Z122" t="s">
        <v>63</v>
      </c>
      <c r="AA122" s="12" t="s">
        <v>64</v>
      </c>
      <c r="AC122" s="12" t="s">
        <v>1116</v>
      </c>
      <c r="AE122" s="12"/>
    </row>
    <row r="123" spans="1:31" ht="17.45" customHeight="1" x14ac:dyDescent="0.25">
      <c r="A123">
        <v>102</v>
      </c>
      <c r="B123" t="s">
        <v>67</v>
      </c>
      <c r="D123">
        <v>1</v>
      </c>
      <c r="E123" s="24">
        <v>133</v>
      </c>
      <c r="F123">
        <v>1</v>
      </c>
      <c r="G123" s="3" t="s">
        <v>374</v>
      </c>
      <c r="I123">
        <f>246.63-38.7</f>
        <v>207.93</v>
      </c>
      <c r="J123">
        <v>227.54999999999998</v>
      </c>
      <c r="K123">
        <v>244.2</v>
      </c>
      <c r="L123">
        <v>244.8</v>
      </c>
      <c r="M123">
        <v>289.52999999999997</v>
      </c>
      <c r="N123">
        <v>261.04000000000002</v>
      </c>
      <c r="O123" s="9">
        <v>326.93</v>
      </c>
      <c r="P123" s="9">
        <v>339.28</v>
      </c>
      <c r="U123">
        <v>1</v>
      </c>
      <c r="V123">
        <v>1</v>
      </c>
      <c r="W123">
        <v>1</v>
      </c>
      <c r="Z123" t="s">
        <v>73</v>
      </c>
      <c r="AA123" s="12" t="s">
        <v>74</v>
      </c>
      <c r="AB123" t="s">
        <v>375</v>
      </c>
      <c r="AC123" s="12" t="s">
        <v>1182</v>
      </c>
      <c r="AD123" s="13">
        <v>2</v>
      </c>
      <c r="AE123" s="7">
        <v>1</v>
      </c>
    </row>
    <row r="124" spans="1:31" ht="17.45" customHeight="1" x14ac:dyDescent="0.25">
      <c r="A124">
        <v>103</v>
      </c>
      <c r="B124" t="s">
        <v>376</v>
      </c>
      <c r="D124">
        <v>1</v>
      </c>
      <c r="E124" s="24">
        <v>330</v>
      </c>
      <c r="F124">
        <v>3</v>
      </c>
      <c r="G124" s="3" t="s">
        <v>61</v>
      </c>
      <c r="H124" t="s">
        <v>62</v>
      </c>
      <c r="K124">
        <v>111.3292</v>
      </c>
      <c r="L124">
        <v>99.07</v>
      </c>
      <c r="M124">
        <v>96.045277777778054</v>
      </c>
      <c r="N124">
        <v>100.87373942687741</v>
      </c>
      <c r="O124" s="8">
        <v>102.5047631422925</v>
      </c>
      <c r="P124" s="8">
        <v>102.5047631422925</v>
      </c>
      <c r="Q124">
        <v>1</v>
      </c>
      <c r="X124">
        <v>1</v>
      </c>
      <c r="Z124" t="s">
        <v>63</v>
      </c>
      <c r="AA124" s="12" t="s">
        <v>64</v>
      </c>
      <c r="AC124" s="10" t="s">
        <v>1029</v>
      </c>
      <c r="AE124" s="12"/>
    </row>
    <row r="125" spans="1:31" ht="17.45" customHeight="1" x14ac:dyDescent="0.25">
      <c r="A125">
        <v>104</v>
      </c>
      <c r="B125" t="s">
        <v>377</v>
      </c>
      <c r="D125">
        <v>1</v>
      </c>
      <c r="E125" s="24">
        <v>330</v>
      </c>
      <c r="F125">
        <v>3</v>
      </c>
      <c r="G125" s="3" t="s">
        <v>61</v>
      </c>
      <c r="H125" t="s">
        <v>62</v>
      </c>
      <c r="K125">
        <v>58.630299999999998</v>
      </c>
      <c r="L125">
        <v>57.81</v>
      </c>
      <c r="M125">
        <v>53.900099206349161</v>
      </c>
      <c r="N125">
        <v>58.407600000000002</v>
      </c>
      <c r="O125" s="8">
        <v>57.838495998023653</v>
      </c>
      <c r="P125" s="8">
        <v>57.838495998023653</v>
      </c>
      <c r="Q125">
        <v>1</v>
      </c>
      <c r="X125">
        <v>1</v>
      </c>
      <c r="Z125" t="s">
        <v>63</v>
      </c>
      <c r="AA125" s="12" t="s">
        <v>64</v>
      </c>
      <c r="AC125" s="10" t="s">
        <v>1029</v>
      </c>
      <c r="AE125" s="12"/>
    </row>
    <row r="126" spans="1:31" ht="17.45" customHeight="1" x14ac:dyDescent="0.25">
      <c r="A126">
        <v>105</v>
      </c>
      <c r="B126" t="s">
        <v>378</v>
      </c>
      <c r="D126">
        <v>1</v>
      </c>
      <c r="E126" s="24">
        <v>330</v>
      </c>
      <c r="F126">
        <v>3</v>
      </c>
      <c r="G126" s="3" t="s">
        <v>61</v>
      </c>
      <c r="H126" t="s">
        <v>62</v>
      </c>
      <c r="K126">
        <v>222.839</v>
      </c>
      <c r="L126">
        <v>223.61</v>
      </c>
      <c r="M126">
        <v>206.6867051091277</v>
      </c>
      <c r="N126">
        <v>205.0764277667983</v>
      </c>
      <c r="O126" s="8">
        <v>193.87867020751011</v>
      </c>
      <c r="P126" s="8">
        <v>193.87867020751011</v>
      </c>
      <c r="Q126">
        <v>1</v>
      </c>
      <c r="X126">
        <v>1</v>
      </c>
      <c r="Z126" t="s">
        <v>63</v>
      </c>
      <c r="AA126" s="12" t="s">
        <v>64</v>
      </c>
      <c r="AC126" s="10" t="s">
        <v>1029</v>
      </c>
      <c r="AE126" s="12"/>
    </row>
    <row r="127" spans="1:31" ht="17.45" customHeight="1" x14ac:dyDescent="0.25">
      <c r="A127">
        <v>106</v>
      </c>
      <c r="B127" t="s">
        <v>379</v>
      </c>
      <c r="D127">
        <v>1</v>
      </c>
      <c r="E127" s="24">
        <v>330</v>
      </c>
      <c r="F127">
        <v>3</v>
      </c>
      <c r="G127" s="3" t="s">
        <v>61</v>
      </c>
      <c r="H127" t="s">
        <v>62</v>
      </c>
      <c r="K127">
        <v>46.860900000000001</v>
      </c>
      <c r="L127">
        <v>43.63</v>
      </c>
      <c r="M127">
        <v>45.728379265873023</v>
      </c>
      <c r="N127">
        <v>44.654944861660077</v>
      </c>
      <c r="O127" s="8">
        <v>45.347035573122533</v>
      </c>
      <c r="P127" s="8">
        <v>45.347035573122533</v>
      </c>
      <c r="Q127">
        <v>1</v>
      </c>
      <c r="X127">
        <v>1</v>
      </c>
      <c r="Z127" t="s">
        <v>63</v>
      </c>
      <c r="AA127" s="12" t="s">
        <v>64</v>
      </c>
      <c r="AC127" s="10" t="s">
        <v>1029</v>
      </c>
      <c r="AE127" s="12"/>
    </row>
    <row r="128" spans="1:31" ht="17.45" customHeight="1" x14ac:dyDescent="0.25">
      <c r="A128">
        <v>107</v>
      </c>
      <c r="B128" t="s">
        <v>380</v>
      </c>
      <c r="D128">
        <v>1</v>
      </c>
      <c r="E128" s="24">
        <v>941</v>
      </c>
      <c r="F128">
        <v>9</v>
      </c>
      <c r="G128" s="3" t="s">
        <v>381</v>
      </c>
      <c r="I128">
        <v>1067.68</v>
      </c>
      <c r="J128">
        <v>1072.96</v>
      </c>
      <c r="K128">
        <v>1097.7</v>
      </c>
      <c r="L128">
        <v>1119.5999999999999</v>
      </c>
      <c r="M128">
        <v>1141.1500000000001</v>
      </c>
      <c r="N128">
        <v>1180.43</v>
      </c>
      <c r="O128" s="9">
        <v>1191.8499999999999</v>
      </c>
      <c r="P128" s="9">
        <v>1213.92</v>
      </c>
      <c r="R128">
        <v>1</v>
      </c>
      <c r="U128">
        <v>1</v>
      </c>
      <c r="V128">
        <v>1</v>
      </c>
      <c r="W128">
        <v>1</v>
      </c>
      <c r="Z128" t="s">
        <v>109</v>
      </c>
      <c r="AA128" s="12" t="s">
        <v>110</v>
      </c>
      <c r="AB128" t="s">
        <v>111</v>
      </c>
      <c r="AC128" s="12" t="s">
        <v>1161</v>
      </c>
      <c r="AE128" s="12"/>
    </row>
    <row r="129" spans="1:31" ht="17.45" customHeight="1" x14ac:dyDescent="0.25">
      <c r="A129">
        <v>108</v>
      </c>
      <c r="B129" t="s">
        <v>382</v>
      </c>
      <c r="C129" t="s">
        <v>383</v>
      </c>
      <c r="D129">
        <v>1</v>
      </c>
      <c r="E129" s="24">
        <v>941</v>
      </c>
      <c r="F129">
        <v>9</v>
      </c>
      <c r="G129" s="3" t="s">
        <v>384</v>
      </c>
      <c r="I129">
        <v>4849.46</v>
      </c>
      <c r="J129">
        <v>4726.5200000000004</v>
      </c>
      <c r="K129">
        <v>4623.6000000000004</v>
      </c>
      <c r="L129">
        <v>4626.3</v>
      </c>
      <c r="M129">
        <v>4687.49</v>
      </c>
      <c r="N129">
        <v>4774.47</v>
      </c>
      <c r="O129" s="9">
        <v>4887.34</v>
      </c>
      <c r="P129" s="9">
        <v>5006.3900000000003</v>
      </c>
      <c r="R129">
        <v>1</v>
      </c>
      <c r="U129">
        <v>1</v>
      </c>
      <c r="V129">
        <v>1</v>
      </c>
      <c r="W129">
        <v>1</v>
      </c>
      <c r="Z129" t="s">
        <v>109</v>
      </c>
      <c r="AA129" s="12" t="s">
        <v>110</v>
      </c>
      <c r="AB129" t="s">
        <v>111</v>
      </c>
      <c r="AC129" s="12" t="s">
        <v>1161</v>
      </c>
      <c r="AE129" s="12"/>
    </row>
    <row r="130" spans="1:31" ht="17.45" customHeight="1" x14ac:dyDescent="0.25">
      <c r="A130">
        <v>109</v>
      </c>
      <c r="B130" t="s">
        <v>385</v>
      </c>
      <c r="C130" t="s">
        <v>386</v>
      </c>
      <c r="D130">
        <v>1</v>
      </c>
      <c r="E130" s="24">
        <v>560</v>
      </c>
      <c r="F130">
        <v>5</v>
      </c>
      <c r="G130" s="3" t="s">
        <v>387</v>
      </c>
      <c r="I130">
        <v>245.86</v>
      </c>
      <c r="J130">
        <v>249.36</v>
      </c>
      <c r="K130">
        <v>245</v>
      </c>
      <c r="L130">
        <v>243.8</v>
      </c>
      <c r="M130">
        <v>255.68</v>
      </c>
      <c r="N130">
        <v>250.71</v>
      </c>
      <c r="O130" s="9">
        <v>256.87</v>
      </c>
      <c r="P130" s="9">
        <v>279.68</v>
      </c>
      <c r="U130">
        <v>1</v>
      </c>
      <c r="V130">
        <v>1</v>
      </c>
      <c r="W130">
        <v>1</v>
      </c>
      <c r="Z130" t="s">
        <v>57</v>
      </c>
      <c r="AA130" s="12" t="s">
        <v>74</v>
      </c>
      <c r="AB130" s="15" t="s">
        <v>388</v>
      </c>
      <c r="AC130" s="12" t="s">
        <v>1183</v>
      </c>
      <c r="AE130" s="7">
        <v>1</v>
      </c>
    </row>
    <row r="131" spans="1:31" ht="17.45" customHeight="1" x14ac:dyDescent="0.25">
      <c r="A131">
        <v>110</v>
      </c>
      <c r="B131" t="s">
        <v>389</v>
      </c>
      <c r="D131">
        <v>1</v>
      </c>
      <c r="F131">
        <v>5</v>
      </c>
      <c r="G131" s="3" t="s">
        <v>390</v>
      </c>
      <c r="K131">
        <v>3</v>
      </c>
      <c r="L131">
        <v>4</v>
      </c>
      <c r="M131">
        <v>4</v>
      </c>
      <c r="N131">
        <v>4</v>
      </c>
      <c r="O131">
        <v>5</v>
      </c>
      <c r="P131">
        <v>4.75</v>
      </c>
      <c r="Y131" t="s">
        <v>216</v>
      </c>
      <c r="Z131" t="s">
        <v>57</v>
      </c>
      <c r="AA131" s="12" t="s">
        <v>69</v>
      </c>
      <c r="AB131" s="15" t="s">
        <v>391</v>
      </c>
      <c r="AC131" s="12" t="s">
        <v>1030</v>
      </c>
      <c r="AE131" s="12"/>
    </row>
    <row r="132" spans="1:31" ht="17.45" customHeight="1" x14ac:dyDescent="0.25">
      <c r="A132">
        <v>111</v>
      </c>
      <c r="B132" t="s">
        <v>392</v>
      </c>
      <c r="D132">
        <v>1</v>
      </c>
      <c r="E132" s="24">
        <v>411</v>
      </c>
      <c r="F132">
        <v>4</v>
      </c>
      <c r="G132" s="3" t="s">
        <v>393</v>
      </c>
      <c r="I132">
        <v>80.2</v>
      </c>
      <c r="J132">
        <v>84.85</v>
      </c>
      <c r="K132">
        <v>85.1</v>
      </c>
      <c r="L132">
        <v>81.7</v>
      </c>
      <c r="M132">
        <v>86.1</v>
      </c>
      <c r="N132">
        <v>85.4</v>
      </c>
      <c r="O132" s="9">
        <v>75.3</v>
      </c>
      <c r="P132" s="9">
        <v>83</v>
      </c>
      <c r="U132">
        <v>1</v>
      </c>
      <c r="V132">
        <v>1</v>
      </c>
      <c r="W132">
        <v>1</v>
      </c>
      <c r="Z132" t="s">
        <v>175</v>
      </c>
      <c r="AA132" s="12" t="s">
        <v>74</v>
      </c>
      <c r="AB132" s="15" t="s">
        <v>394</v>
      </c>
      <c r="AC132" s="12" t="s">
        <v>1031</v>
      </c>
      <c r="AE132" s="12"/>
    </row>
    <row r="133" spans="1:31" ht="17.45" customHeight="1" x14ac:dyDescent="0.25">
      <c r="A133">
        <v>112</v>
      </c>
      <c r="B133" t="s">
        <v>395</v>
      </c>
      <c r="D133">
        <v>1</v>
      </c>
      <c r="E133" s="24">
        <v>112</v>
      </c>
      <c r="F133">
        <v>1</v>
      </c>
      <c r="G133" s="3" t="s">
        <v>396</v>
      </c>
      <c r="I133">
        <v>51.01</v>
      </c>
      <c r="J133">
        <v>51.21</v>
      </c>
      <c r="K133">
        <v>49.9</v>
      </c>
      <c r="L133">
        <v>46.2</v>
      </c>
      <c r="M133">
        <v>48.53</v>
      </c>
      <c r="N133">
        <v>47.29</v>
      </c>
      <c r="O133" s="9">
        <v>50</v>
      </c>
      <c r="P133" s="9">
        <v>53.1</v>
      </c>
      <c r="U133">
        <v>1</v>
      </c>
      <c r="V133">
        <v>1</v>
      </c>
      <c r="W133">
        <v>1</v>
      </c>
      <c r="Z133" t="s">
        <v>73</v>
      </c>
      <c r="AA133" s="12" t="s">
        <v>74</v>
      </c>
      <c r="AB133" s="15" t="s">
        <v>397</v>
      </c>
      <c r="AC133" s="12" t="s">
        <v>1184</v>
      </c>
      <c r="AE133" s="7">
        <v>1</v>
      </c>
    </row>
    <row r="134" spans="1:31" ht="17.45" customHeight="1" x14ac:dyDescent="0.25">
      <c r="A134">
        <v>113</v>
      </c>
      <c r="B134" t="s">
        <v>398</v>
      </c>
      <c r="D134">
        <v>1</v>
      </c>
      <c r="E134" s="24">
        <v>411</v>
      </c>
      <c r="F134">
        <v>4</v>
      </c>
      <c r="G134" s="3" t="s">
        <v>399</v>
      </c>
      <c r="I134">
        <v>140.65</v>
      </c>
      <c r="J134">
        <v>130.26</v>
      </c>
      <c r="K134">
        <v>138.9</v>
      </c>
      <c r="L134">
        <v>151.9</v>
      </c>
      <c r="M134">
        <v>146.88</v>
      </c>
      <c r="N134">
        <v>156.11000000000001</v>
      </c>
      <c r="O134" s="9">
        <v>162.4</v>
      </c>
      <c r="P134" s="9">
        <v>164.16</v>
      </c>
      <c r="U134">
        <v>1</v>
      </c>
      <c r="V134">
        <v>1</v>
      </c>
      <c r="W134">
        <v>1</v>
      </c>
      <c r="Z134" t="s">
        <v>57</v>
      </c>
      <c r="AA134" s="12" t="s">
        <v>74</v>
      </c>
      <c r="AB134" s="15" t="s">
        <v>400</v>
      </c>
      <c r="AC134" s="12" t="s">
        <v>1185</v>
      </c>
      <c r="AE134" s="7">
        <v>1</v>
      </c>
    </row>
    <row r="135" spans="1:31" ht="17.45" customHeight="1" x14ac:dyDescent="0.25">
      <c r="A135">
        <v>114</v>
      </c>
      <c r="B135" t="s">
        <v>401</v>
      </c>
      <c r="D135">
        <v>1</v>
      </c>
      <c r="E135" s="24">
        <v>941</v>
      </c>
      <c r="F135">
        <v>9</v>
      </c>
      <c r="G135" s="3" t="s">
        <v>402</v>
      </c>
      <c r="I135">
        <v>147.76</v>
      </c>
      <c r="J135">
        <v>151.46</v>
      </c>
      <c r="K135">
        <v>152.80000000000001</v>
      </c>
      <c r="L135">
        <v>161</v>
      </c>
      <c r="M135">
        <v>166.93</v>
      </c>
      <c r="N135">
        <v>162.94</v>
      </c>
      <c r="O135" s="9">
        <v>161.77000000000001</v>
      </c>
      <c r="P135" s="9">
        <v>158.87</v>
      </c>
      <c r="R135">
        <v>1</v>
      </c>
      <c r="U135">
        <v>1</v>
      </c>
      <c r="V135">
        <v>1</v>
      </c>
      <c r="W135">
        <v>1</v>
      </c>
      <c r="Z135" t="s">
        <v>109</v>
      </c>
      <c r="AA135" s="12" t="s">
        <v>110</v>
      </c>
      <c r="AB135" t="s">
        <v>111</v>
      </c>
      <c r="AC135" s="12" t="s">
        <v>1161</v>
      </c>
      <c r="AE135" s="12"/>
    </row>
    <row r="136" spans="1:31" ht="17.45" customHeight="1" x14ac:dyDescent="0.25">
      <c r="A136">
        <v>115</v>
      </c>
      <c r="B136" t="s">
        <v>403</v>
      </c>
      <c r="D136">
        <v>1</v>
      </c>
      <c r="E136" s="24">
        <v>820</v>
      </c>
      <c r="F136">
        <v>8</v>
      </c>
      <c r="G136" s="3" t="s">
        <v>404</v>
      </c>
      <c r="I136">
        <v>27.05</v>
      </c>
      <c r="J136">
        <v>26</v>
      </c>
      <c r="K136">
        <v>29.8</v>
      </c>
      <c r="L136">
        <v>30.1</v>
      </c>
      <c r="M136">
        <v>37.03</v>
      </c>
      <c r="N136">
        <v>36.4</v>
      </c>
      <c r="O136" s="9">
        <v>34.700000000000003</v>
      </c>
      <c r="P136" s="9">
        <v>35.15</v>
      </c>
      <c r="U136">
        <v>1</v>
      </c>
      <c r="V136">
        <v>1</v>
      </c>
      <c r="W136">
        <v>1</v>
      </c>
      <c r="Z136" t="s">
        <v>224</v>
      </c>
      <c r="AA136" s="12" t="s">
        <v>58</v>
      </c>
      <c r="AB136" t="s">
        <v>405</v>
      </c>
      <c r="AC136" s="12" t="s">
        <v>1032</v>
      </c>
      <c r="AD136" s="13">
        <v>2</v>
      </c>
      <c r="AE136" s="12"/>
    </row>
    <row r="137" spans="1:31" ht="17.45" customHeight="1" x14ac:dyDescent="0.25">
      <c r="A137">
        <v>116</v>
      </c>
      <c r="B137" t="s">
        <v>406</v>
      </c>
      <c r="D137">
        <v>1</v>
      </c>
      <c r="E137" s="24">
        <v>411</v>
      </c>
      <c r="F137">
        <v>4</v>
      </c>
      <c r="G137" s="3" t="s">
        <v>407</v>
      </c>
      <c r="I137">
        <v>160.1</v>
      </c>
      <c r="J137">
        <v>173.56</v>
      </c>
      <c r="K137">
        <v>178.6</v>
      </c>
      <c r="L137">
        <v>174.4</v>
      </c>
      <c r="M137">
        <v>184.51</v>
      </c>
      <c r="N137">
        <v>168.15</v>
      </c>
      <c r="O137" s="9">
        <v>149.38</v>
      </c>
      <c r="P137" s="9">
        <v>173.75</v>
      </c>
      <c r="U137">
        <v>1</v>
      </c>
      <c r="V137">
        <v>1</v>
      </c>
      <c r="W137">
        <v>1</v>
      </c>
      <c r="Z137" t="s">
        <v>73</v>
      </c>
      <c r="AA137" s="12" t="s">
        <v>74</v>
      </c>
      <c r="AB137" t="s">
        <v>408</v>
      </c>
      <c r="AC137" s="12" t="s">
        <v>1186</v>
      </c>
      <c r="AE137" s="12"/>
    </row>
    <row r="138" spans="1:31" ht="17.45" customHeight="1" x14ac:dyDescent="0.25">
      <c r="A138">
        <v>117</v>
      </c>
      <c r="B138" t="s">
        <v>409</v>
      </c>
      <c r="D138">
        <v>1</v>
      </c>
      <c r="F138">
        <v>2</v>
      </c>
      <c r="G138" s="3" t="s">
        <v>410</v>
      </c>
      <c r="J138">
        <v>0.3</v>
      </c>
      <c r="K138">
        <v>0.3</v>
      </c>
      <c r="L138">
        <v>0.5</v>
      </c>
      <c r="M138">
        <v>0.5</v>
      </c>
      <c r="N138">
        <v>0.2</v>
      </c>
      <c r="O138">
        <v>0.1</v>
      </c>
      <c r="P138" s="10">
        <v>0.1</v>
      </c>
      <c r="Y138" t="s">
        <v>185</v>
      </c>
      <c r="Z138" t="s">
        <v>73</v>
      </c>
      <c r="AA138" s="12" t="s">
        <v>69</v>
      </c>
      <c r="AB138" t="s">
        <v>411</v>
      </c>
      <c r="AC138" s="12" t="s">
        <v>1033</v>
      </c>
      <c r="AE138" s="12"/>
    </row>
    <row r="139" spans="1:31" ht="17.45" customHeight="1" x14ac:dyDescent="0.25">
      <c r="A139">
        <v>118</v>
      </c>
      <c r="B139" t="s">
        <v>412</v>
      </c>
      <c r="D139">
        <v>1</v>
      </c>
      <c r="E139" s="24">
        <v>340</v>
      </c>
      <c r="F139">
        <v>3</v>
      </c>
      <c r="G139" s="3" t="s">
        <v>413</v>
      </c>
      <c r="I139">
        <v>9511.82</v>
      </c>
      <c r="J139">
        <v>9817.66</v>
      </c>
      <c r="K139">
        <v>9817.6</v>
      </c>
      <c r="L139">
        <v>9810</v>
      </c>
      <c r="M139">
        <v>10633.89</v>
      </c>
      <c r="N139">
        <v>11743.8</v>
      </c>
      <c r="O139">
        <v>13447.22</v>
      </c>
      <c r="P139">
        <v>15328.39</v>
      </c>
      <c r="U139">
        <v>1</v>
      </c>
      <c r="V139">
        <v>1</v>
      </c>
      <c r="W139">
        <v>1</v>
      </c>
      <c r="Z139" t="s">
        <v>63</v>
      </c>
      <c r="AA139" s="12" t="s">
        <v>74</v>
      </c>
      <c r="AB139" t="s">
        <v>414</v>
      </c>
      <c r="AC139" s="12" t="s">
        <v>1034</v>
      </c>
      <c r="AE139" s="12"/>
    </row>
    <row r="140" spans="1:31" ht="17.45" customHeight="1" x14ac:dyDescent="0.25">
      <c r="A140">
        <v>283</v>
      </c>
      <c r="B140" t="s">
        <v>415</v>
      </c>
      <c r="D140">
        <v>1</v>
      </c>
      <c r="E140" s="24">
        <v>330</v>
      </c>
      <c r="F140">
        <v>3</v>
      </c>
      <c r="G140" s="3" t="s">
        <v>61</v>
      </c>
      <c r="H140" t="s">
        <v>62</v>
      </c>
      <c r="K140">
        <v>26.537700000000001</v>
      </c>
      <c r="L140">
        <v>28.73</v>
      </c>
      <c r="M140">
        <v>31.236309375000001</v>
      </c>
      <c r="N140">
        <v>31.34545459486165</v>
      </c>
      <c r="O140" s="8">
        <v>31.131819614624501</v>
      </c>
      <c r="P140" s="8">
        <v>31.131819614624501</v>
      </c>
      <c r="Q140">
        <v>1</v>
      </c>
      <c r="X140">
        <v>1</v>
      </c>
      <c r="Z140" t="s">
        <v>63</v>
      </c>
      <c r="AA140" s="12" t="s">
        <v>64</v>
      </c>
      <c r="AC140" s="12" t="s">
        <v>1116</v>
      </c>
      <c r="AE140" s="12"/>
    </row>
    <row r="141" spans="1:31" ht="17.45" customHeight="1" x14ac:dyDescent="0.25">
      <c r="A141">
        <v>119</v>
      </c>
      <c r="B141" t="s">
        <v>416</v>
      </c>
      <c r="D141">
        <v>1</v>
      </c>
      <c r="E141" s="24">
        <v>330</v>
      </c>
      <c r="F141">
        <v>3</v>
      </c>
      <c r="G141" s="3" t="s">
        <v>417</v>
      </c>
      <c r="I141">
        <v>2106.31</v>
      </c>
      <c r="J141">
        <v>1996.68</v>
      </c>
      <c r="K141">
        <v>2143.5</v>
      </c>
      <c r="L141">
        <v>1976.1</v>
      </c>
      <c r="M141">
        <v>2091.25</v>
      </c>
      <c r="N141">
        <v>2024.07</v>
      </c>
      <c r="O141" s="9">
        <v>2039.29</v>
      </c>
      <c r="P141" s="9">
        <v>2016.28</v>
      </c>
      <c r="U141">
        <v>1</v>
      </c>
      <c r="V141">
        <v>1</v>
      </c>
      <c r="W141">
        <v>1</v>
      </c>
      <c r="Z141" t="s">
        <v>73</v>
      </c>
      <c r="AA141" s="12" t="s">
        <v>74</v>
      </c>
      <c r="AB141" t="s">
        <v>418</v>
      </c>
      <c r="AC141" s="12" t="s">
        <v>1035</v>
      </c>
      <c r="AE141" s="12"/>
    </row>
    <row r="142" spans="1:31" ht="17.45" customHeight="1" x14ac:dyDescent="0.25">
      <c r="A142">
        <v>120</v>
      </c>
      <c r="B142" t="s">
        <v>419</v>
      </c>
      <c r="D142">
        <v>1</v>
      </c>
      <c r="E142" s="24">
        <v>133</v>
      </c>
      <c r="F142">
        <v>1</v>
      </c>
      <c r="G142" s="3" t="s">
        <v>420</v>
      </c>
      <c r="I142">
        <v>298.91000000000003</v>
      </c>
      <c r="J142">
        <v>314.88</v>
      </c>
      <c r="K142">
        <v>308.39999999999998</v>
      </c>
      <c r="L142">
        <v>305.7</v>
      </c>
      <c r="M142">
        <v>328.83</v>
      </c>
      <c r="N142">
        <v>328.14</v>
      </c>
      <c r="O142" s="9">
        <v>323.32</v>
      </c>
      <c r="P142" s="9">
        <v>314.11</v>
      </c>
      <c r="U142">
        <v>1</v>
      </c>
      <c r="V142">
        <v>1</v>
      </c>
      <c r="W142">
        <v>1</v>
      </c>
      <c r="Z142" t="s">
        <v>109</v>
      </c>
      <c r="AA142" s="12" t="s">
        <v>74</v>
      </c>
      <c r="AB142" t="s">
        <v>421</v>
      </c>
      <c r="AC142" s="12" t="s">
        <v>1036</v>
      </c>
      <c r="AE142" s="12"/>
    </row>
    <row r="143" spans="1:31" ht="17.45" customHeight="1" x14ac:dyDescent="0.25">
      <c r="A143">
        <v>121</v>
      </c>
      <c r="B143" t="s">
        <v>422</v>
      </c>
      <c r="D143">
        <v>1</v>
      </c>
      <c r="E143" s="24">
        <v>941</v>
      </c>
      <c r="F143">
        <v>9</v>
      </c>
      <c r="G143" s="3" t="s">
        <v>423</v>
      </c>
      <c r="I143">
        <v>50.05</v>
      </c>
      <c r="J143">
        <v>55.72</v>
      </c>
      <c r="K143">
        <v>58.8</v>
      </c>
      <c r="L143">
        <v>58.6</v>
      </c>
      <c r="M143">
        <v>58.36</v>
      </c>
      <c r="N143">
        <v>58.75</v>
      </c>
      <c r="O143" s="9">
        <v>56.35</v>
      </c>
      <c r="P143" s="9">
        <v>54.52</v>
      </c>
      <c r="R143">
        <v>1</v>
      </c>
      <c r="U143">
        <v>1</v>
      </c>
      <c r="V143">
        <v>1</v>
      </c>
      <c r="W143">
        <v>1</v>
      </c>
      <c r="Z143" t="s">
        <v>109</v>
      </c>
      <c r="AA143" s="12" t="s">
        <v>110</v>
      </c>
      <c r="AB143" t="s">
        <v>111</v>
      </c>
      <c r="AC143" s="12" t="s">
        <v>1161</v>
      </c>
      <c r="AE143" s="12"/>
    </row>
    <row r="144" spans="1:31" ht="17.45" customHeight="1" x14ac:dyDescent="0.25">
      <c r="A144">
        <v>122</v>
      </c>
      <c r="B144" t="s">
        <v>424</v>
      </c>
      <c r="C144" t="s">
        <v>425</v>
      </c>
      <c r="D144">
        <v>1</v>
      </c>
      <c r="E144" s="24">
        <v>941</v>
      </c>
      <c r="F144">
        <v>9</v>
      </c>
      <c r="G144" s="3" t="s">
        <v>426</v>
      </c>
      <c r="I144">
        <v>138.56</v>
      </c>
      <c r="J144">
        <v>137.71</v>
      </c>
      <c r="K144">
        <v>145.5</v>
      </c>
      <c r="L144">
        <v>147.4</v>
      </c>
      <c r="M144">
        <v>154.80000000000001</v>
      </c>
      <c r="N144">
        <v>157.08000000000001</v>
      </c>
      <c r="O144" s="9">
        <v>156.32</v>
      </c>
      <c r="P144" s="9">
        <v>140.46</v>
      </c>
      <c r="R144">
        <v>1</v>
      </c>
      <c r="U144">
        <v>1</v>
      </c>
      <c r="V144">
        <v>1</v>
      </c>
      <c r="W144">
        <v>1</v>
      </c>
      <c r="Z144" t="s">
        <v>109</v>
      </c>
      <c r="AA144" s="12" t="s">
        <v>110</v>
      </c>
      <c r="AB144" t="s">
        <v>111</v>
      </c>
      <c r="AC144" s="12" t="s">
        <v>1161</v>
      </c>
      <c r="AE144" s="12"/>
    </row>
    <row r="145" spans="1:31" ht="17.45" customHeight="1" x14ac:dyDescent="0.25">
      <c r="A145">
        <v>123</v>
      </c>
      <c r="B145" t="s">
        <v>427</v>
      </c>
      <c r="C145" t="s">
        <v>428</v>
      </c>
      <c r="D145">
        <v>1</v>
      </c>
      <c r="E145" s="24">
        <v>941</v>
      </c>
      <c r="F145">
        <v>9</v>
      </c>
      <c r="G145" s="3" t="s">
        <v>429</v>
      </c>
      <c r="I145">
        <v>3598.71</v>
      </c>
      <c r="J145">
        <v>3628.32</v>
      </c>
      <c r="K145">
        <v>3690.8</v>
      </c>
      <c r="L145">
        <v>3857.9</v>
      </c>
      <c r="M145">
        <v>4014.38</v>
      </c>
      <c r="N145">
        <v>4061.18</v>
      </c>
      <c r="O145" s="9">
        <v>3983.42</v>
      </c>
      <c r="P145" s="9">
        <v>4098.1400000000003</v>
      </c>
      <c r="R145">
        <v>1</v>
      </c>
      <c r="U145">
        <v>1</v>
      </c>
      <c r="V145">
        <v>1</v>
      </c>
      <c r="W145">
        <v>1</v>
      </c>
      <c r="Z145" t="s">
        <v>109</v>
      </c>
      <c r="AA145" s="12" t="s">
        <v>110</v>
      </c>
      <c r="AB145" t="s">
        <v>111</v>
      </c>
      <c r="AC145" s="12" t="s">
        <v>1161</v>
      </c>
      <c r="AE145" s="12"/>
    </row>
    <row r="146" spans="1:31" ht="17.45" customHeight="1" x14ac:dyDescent="0.25">
      <c r="A146">
        <v>124</v>
      </c>
      <c r="B146" t="s">
        <v>430</v>
      </c>
      <c r="C146" t="s">
        <v>431</v>
      </c>
      <c r="D146">
        <v>1</v>
      </c>
      <c r="E146" s="24">
        <v>210</v>
      </c>
      <c r="F146">
        <v>2</v>
      </c>
      <c r="G146" s="3" t="s">
        <v>432</v>
      </c>
      <c r="I146">
        <v>754.41</v>
      </c>
      <c r="J146">
        <v>771.07</v>
      </c>
      <c r="K146">
        <v>783.4</v>
      </c>
      <c r="L146">
        <v>792.9</v>
      </c>
      <c r="M146">
        <v>812.1</v>
      </c>
      <c r="N146">
        <v>811.31</v>
      </c>
      <c r="O146" s="9">
        <v>837.71</v>
      </c>
      <c r="P146" s="9">
        <v>895.79</v>
      </c>
      <c r="U146">
        <v>1</v>
      </c>
      <c r="V146">
        <v>1</v>
      </c>
      <c r="W146">
        <v>1</v>
      </c>
      <c r="Z146" t="s">
        <v>140</v>
      </c>
      <c r="AA146" s="12" t="s">
        <v>74</v>
      </c>
      <c r="AB146" t="s">
        <v>433</v>
      </c>
      <c r="AC146" s="12" t="s">
        <v>1037</v>
      </c>
      <c r="AE146" s="7">
        <v>1</v>
      </c>
    </row>
    <row r="147" spans="1:31" ht="17.45" customHeight="1" x14ac:dyDescent="0.25">
      <c r="A147">
        <v>125</v>
      </c>
      <c r="B147" t="s">
        <v>434</v>
      </c>
      <c r="D147">
        <v>1</v>
      </c>
      <c r="F147">
        <v>4</v>
      </c>
      <c r="G147" s="3" t="s">
        <v>435</v>
      </c>
      <c r="I147">
        <v>3.2</v>
      </c>
      <c r="J147">
        <v>3.5</v>
      </c>
      <c r="K147">
        <v>3.5</v>
      </c>
      <c r="L147">
        <v>4.5999999999999996</v>
      </c>
      <c r="M147">
        <v>4.5999999999999996</v>
      </c>
      <c r="N147">
        <v>6.2</v>
      </c>
      <c r="O147" s="8">
        <v>6.2</v>
      </c>
      <c r="P147" s="8">
        <v>6.2</v>
      </c>
      <c r="V147">
        <v>1</v>
      </c>
      <c r="Y147" t="s">
        <v>67</v>
      </c>
      <c r="Z147" t="s">
        <v>57</v>
      </c>
      <c r="AA147" s="12" t="s">
        <v>58</v>
      </c>
      <c r="AB147" t="s">
        <v>436</v>
      </c>
      <c r="AC147" s="12" t="s">
        <v>1038</v>
      </c>
      <c r="AE147" s="12"/>
    </row>
    <row r="148" spans="1:31" ht="17.45" customHeight="1" x14ac:dyDescent="0.25">
      <c r="A148">
        <v>126</v>
      </c>
      <c r="B148" t="s">
        <v>437</v>
      </c>
      <c r="D148">
        <v>1</v>
      </c>
      <c r="F148">
        <v>1</v>
      </c>
      <c r="G148" s="3" t="s">
        <v>438</v>
      </c>
      <c r="I148">
        <v>7</v>
      </c>
      <c r="J148">
        <v>7</v>
      </c>
      <c r="K148">
        <v>7</v>
      </c>
      <c r="L148">
        <v>7</v>
      </c>
      <c r="M148">
        <v>7</v>
      </c>
      <c r="N148">
        <v>7</v>
      </c>
      <c r="O148" s="10">
        <v>7</v>
      </c>
      <c r="P148" s="10">
        <v>10</v>
      </c>
      <c r="Y148" t="s">
        <v>332</v>
      </c>
      <c r="Z148" t="s">
        <v>63</v>
      </c>
      <c r="AA148" s="12" t="s">
        <v>439</v>
      </c>
      <c r="AB148" s="15" t="s">
        <v>440</v>
      </c>
      <c r="AC148" s="12" t="s">
        <v>1039</v>
      </c>
      <c r="AE148" s="12"/>
    </row>
    <row r="149" spans="1:31" ht="17.45" customHeight="1" x14ac:dyDescent="0.25">
      <c r="A149">
        <v>127</v>
      </c>
      <c r="B149" t="s">
        <v>441</v>
      </c>
      <c r="D149">
        <v>1</v>
      </c>
      <c r="E149" s="24">
        <v>411</v>
      </c>
      <c r="F149">
        <v>4</v>
      </c>
      <c r="G149" s="3" t="s">
        <v>442</v>
      </c>
      <c r="I149">
        <v>1871.35</v>
      </c>
      <c r="J149">
        <v>1981.15</v>
      </c>
      <c r="K149">
        <v>2023.4</v>
      </c>
      <c r="L149">
        <v>2067.3000000000002</v>
      </c>
      <c r="M149">
        <v>2065.9899999999998</v>
      </c>
      <c r="N149">
        <v>1994.07</v>
      </c>
      <c r="O149" s="9">
        <v>1946.7</v>
      </c>
      <c r="P149" s="9">
        <v>1952.27</v>
      </c>
      <c r="U149">
        <v>1</v>
      </c>
      <c r="V149">
        <v>1</v>
      </c>
      <c r="W149">
        <v>1</v>
      </c>
      <c r="Z149" t="s">
        <v>83</v>
      </c>
      <c r="AA149" s="12" t="s">
        <v>58</v>
      </c>
      <c r="AB149" t="s">
        <v>443</v>
      </c>
      <c r="AC149" s="12" t="s">
        <v>1187</v>
      </c>
      <c r="AE149" s="7">
        <v>2</v>
      </c>
    </row>
    <row r="150" spans="1:31" ht="17.45" customHeight="1" x14ac:dyDescent="0.25">
      <c r="A150">
        <v>284</v>
      </c>
      <c r="B150" t="s">
        <v>444</v>
      </c>
      <c r="D150">
        <v>1</v>
      </c>
      <c r="E150" s="24">
        <v>330</v>
      </c>
      <c r="F150">
        <v>3</v>
      </c>
      <c r="G150" s="3" t="s">
        <v>61</v>
      </c>
      <c r="H150" t="s">
        <v>62</v>
      </c>
      <c r="K150">
        <v>44.478228000000001</v>
      </c>
      <c r="L150">
        <v>46.08</v>
      </c>
      <c r="M150">
        <v>48.156474255952332</v>
      </c>
      <c r="N150">
        <v>49.35862208498019</v>
      </c>
      <c r="O150" s="8">
        <v>49.673615612648177</v>
      </c>
      <c r="P150" s="8">
        <v>49.673615612648177</v>
      </c>
      <c r="Q150">
        <v>1</v>
      </c>
      <c r="X150">
        <v>1</v>
      </c>
      <c r="Z150" t="s">
        <v>63</v>
      </c>
      <c r="AA150" s="12" t="s">
        <v>64</v>
      </c>
      <c r="AC150" s="12" t="s">
        <v>1116</v>
      </c>
      <c r="AE150" s="12"/>
    </row>
    <row r="151" spans="1:31" ht="17.45" customHeight="1" x14ac:dyDescent="0.25">
      <c r="A151">
        <v>128</v>
      </c>
      <c r="B151" t="s">
        <v>445</v>
      </c>
      <c r="D151">
        <v>1</v>
      </c>
      <c r="E151" s="24">
        <v>941</v>
      </c>
      <c r="F151">
        <v>9</v>
      </c>
      <c r="G151" s="3" t="s">
        <v>446</v>
      </c>
      <c r="I151">
        <f>3155.61-1.75</f>
        <v>3153.86</v>
      </c>
      <c r="J151">
        <v>3203.45</v>
      </c>
      <c r="K151">
        <v>3181.4</v>
      </c>
      <c r="L151">
        <v>3306.7</v>
      </c>
      <c r="M151">
        <v>3430.38</v>
      </c>
      <c r="N151">
        <v>3418.81</v>
      </c>
      <c r="O151" s="9">
        <v>3569.39</v>
      </c>
      <c r="P151" s="9">
        <v>3701.3</v>
      </c>
      <c r="R151">
        <v>1</v>
      </c>
      <c r="U151">
        <v>1</v>
      </c>
      <c r="V151">
        <v>1</v>
      </c>
      <c r="W151">
        <v>1</v>
      </c>
      <c r="Z151" t="s">
        <v>109</v>
      </c>
      <c r="AA151" s="12" t="s">
        <v>110</v>
      </c>
      <c r="AB151" t="s">
        <v>111</v>
      </c>
      <c r="AC151" s="12" t="s">
        <v>1161</v>
      </c>
      <c r="AE151" s="12"/>
    </row>
    <row r="152" spans="1:31" ht="17.45" customHeight="1" x14ac:dyDescent="0.25">
      <c r="A152">
        <v>129</v>
      </c>
      <c r="B152" t="s">
        <v>447</v>
      </c>
      <c r="D152">
        <v>1</v>
      </c>
      <c r="E152" s="24">
        <v>941</v>
      </c>
      <c r="F152">
        <v>9</v>
      </c>
      <c r="G152" s="3" t="s">
        <v>448</v>
      </c>
      <c r="I152">
        <v>1722.98</v>
      </c>
      <c r="J152">
        <v>1772.66</v>
      </c>
      <c r="K152">
        <v>1790.1</v>
      </c>
      <c r="L152">
        <v>1808.1</v>
      </c>
      <c r="M152">
        <v>1807.71</v>
      </c>
      <c r="N152">
        <v>1829.81</v>
      </c>
      <c r="O152" s="9">
        <v>1807.69</v>
      </c>
      <c r="P152" s="9">
        <v>1813.76</v>
      </c>
      <c r="R152">
        <v>1</v>
      </c>
      <c r="U152">
        <v>1</v>
      </c>
      <c r="V152">
        <v>1</v>
      </c>
      <c r="W152">
        <v>1</v>
      </c>
      <c r="Z152" t="s">
        <v>109</v>
      </c>
      <c r="AA152" s="12" t="s">
        <v>110</v>
      </c>
      <c r="AB152" t="s">
        <v>111</v>
      </c>
      <c r="AC152" s="12" t="s">
        <v>1161</v>
      </c>
      <c r="AE152" s="12"/>
    </row>
    <row r="153" spans="1:31" ht="17.45" customHeight="1" x14ac:dyDescent="0.25">
      <c r="A153">
        <v>130</v>
      </c>
      <c r="B153" t="s">
        <v>449</v>
      </c>
      <c r="C153" t="s">
        <v>450</v>
      </c>
      <c r="D153">
        <v>1</v>
      </c>
      <c r="E153" s="24">
        <v>421</v>
      </c>
      <c r="F153">
        <v>4</v>
      </c>
      <c r="G153" s="3" t="s">
        <v>451</v>
      </c>
      <c r="I153">
        <v>546.76</v>
      </c>
      <c r="J153">
        <v>548.96</v>
      </c>
      <c r="K153">
        <v>600.6</v>
      </c>
      <c r="L153">
        <v>583.6</v>
      </c>
      <c r="M153">
        <v>554.44000000000005</v>
      </c>
      <c r="N153">
        <v>576.11</v>
      </c>
      <c r="O153" s="9">
        <v>613.95000000000005</v>
      </c>
      <c r="P153" s="9">
        <v>620.69000000000005</v>
      </c>
      <c r="U153">
        <v>1</v>
      </c>
      <c r="V153">
        <v>1</v>
      </c>
      <c r="W153">
        <v>1</v>
      </c>
      <c r="Z153" t="s">
        <v>83</v>
      </c>
      <c r="AA153" s="12" t="s">
        <v>74</v>
      </c>
      <c r="AB153" t="s">
        <v>452</v>
      </c>
      <c r="AC153" s="12" t="s">
        <v>1188</v>
      </c>
      <c r="AE153" s="12"/>
    </row>
    <row r="154" spans="1:31" ht="17.45" customHeight="1" x14ac:dyDescent="0.25">
      <c r="A154">
        <v>131</v>
      </c>
      <c r="B154" t="s">
        <v>453</v>
      </c>
      <c r="D154">
        <v>1</v>
      </c>
      <c r="F154">
        <v>4</v>
      </c>
      <c r="H154" t="s">
        <v>286</v>
      </c>
      <c r="I154">
        <v>0.25</v>
      </c>
      <c r="J154">
        <v>0.5</v>
      </c>
      <c r="K154">
        <v>0.5</v>
      </c>
      <c r="L154">
        <v>0.1</v>
      </c>
      <c r="M154">
        <v>0.1</v>
      </c>
      <c r="N154">
        <v>0.1</v>
      </c>
      <c r="O154" s="10">
        <v>0.1</v>
      </c>
      <c r="P154" s="10">
        <v>0.2</v>
      </c>
      <c r="Z154" t="s">
        <v>57</v>
      </c>
      <c r="AA154" s="12" t="s">
        <v>69</v>
      </c>
      <c r="AB154" t="s">
        <v>454</v>
      </c>
      <c r="AC154" s="12" t="s">
        <v>1040</v>
      </c>
      <c r="AE154" s="12"/>
    </row>
    <row r="155" spans="1:31" ht="17.45" customHeight="1" x14ac:dyDescent="0.25">
      <c r="A155">
        <v>132</v>
      </c>
      <c r="B155" t="s">
        <v>455</v>
      </c>
      <c r="D155">
        <v>1</v>
      </c>
      <c r="F155">
        <v>4</v>
      </c>
      <c r="H155" t="s">
        <v>286</v>
      </c>
      <c r="J155">
        <v>0.2</v>
      </c>
      <c r="K155">
        <v>0.2</v>
      </c>
      <c r="L155">
        <v>0.2</v>
      </c>
      <c r="M155">
        <v>0.2</v>
      </c>
      <c r="N155">
        <v>0.2</v>
      </c>
      <c r="O155" s="10">
        <v>0.2</v>
      </c>
      <c r="P155" s="10">
        <v>0.2</v>
      </c>
      <c r="Z155" t="s">
        <v>57</v>
      </c>
      <c r="AA155" s="12" t="s">
        <v>69</v>
      </c>
      <c r="AB155" t="s">
        <v>454</v>
      </c>
      <c r="AC155" s="12" t="s">
        <v>1040</v>
      </c>
      <c r="AE155" s="12"/>
    </row>
    <row r="156" spans="1:31" ht="17.45" customHeight="1" x14ac:dyDescent="0.25">
      <c r="A156">
        <v>133</v>
      </c>
      <c r="B156" t="s">
        <v>456</v>
      </c>
      <c r="D156">
        <v>1</v>
      </c>
      <c r="F156">
        <v>4</v>
      </c>
      <c r="H156" t="s">
        <v>286</v>
      </c>
      <c r="I156">
        <v>0.4</v>
      </c>
      <c r="J156">
        <v>0.3</v>
      </c>
      <c r="K156">
        <v>0.3</v>
      </c>
      <c r="L156">
        <v>0.5</v>
      </c>
      <c r="M156">
        <v>0.5</v>
      </c>
      <c r="N156">
        <v>0.2</v>
      </c>
      <c r="O156" s="10">
        <v>0.2</v>
      </c>
      <c r="P156" s="10">
        <v>0.2</v>
      </c>
      <c r="Z156" t="s">
        <v>57</v>
      </c>
      <c r="AA156" s="12" t="s">
        <v>69</v>
      </c>
      <c r="AB156" t="s">
        <v>454</v>
      </c>
      <c r="AC156" s="12" t="s">
        <v>1040</v>
      </c>
      <c r="AE156" s="12"/>
    </row>
    <row r="157" spans="1:31" ht="17.45" customHeight="1" x14ac:dyDescent="0.25">
      <c r="A157">
        <v>135</v>
      </c>
      <c r="B157" t="s">
        <v>1220</v>
      </c>
      <c r="D157">
        <v>1</v>
      </c>
      <c r="F157">
        <v>2</v>
      </c>
      <c r="O157" s="9">
        <v>0</v>
      </c>
      <c r="P157" s="34">
        <v>0</v>
      </c>
      <c r="Z157" t="s">
        <v>140</v>
      </c>
      <c r="AA157" s="12" t="s">
        <v>69</v>
      </c>
      <c r="AB157" s="15" t="s">
        <v>1151</v>
      </c>
      <c r="AC157" s="12" t="s">
        <v>1152</v>
      </c>
    </row>
    <row r="158" spans="1:31" ht="17.45" customHeight="1" x14ac:dyDescent="0.25">
      <c r="A158">
        <v>136</v>
      </c>
      <c r="B158" t="s">
        <v>457</v>
      </c>
      <c r="C158" t="s">
        <v>458</v>
      </c>
      <c r="D158">
        <v>1</v>
      </c>
      <c r="E158" s="24">
        <v>454</v>
      </c>
      <c r="F158">
        <v>4</v>
      </c>
      <c r="G158" s="3" t="s">
        <v>459</v>
      </c>
      <c r="I158">
        <v>1111</v>
      </c>
      <c r="J158">
        <v>1090.3800000000001</v>
      </c>
      <c r="K158">
        <v>1099.0999999999999</v>
      </c>
      <c r="L158">
        <v>1095.7</v>
      </c>
      <c r="M158">
        <v>1060.73</v>
      </c>
      <c r="N158">
        <v>1082.18</v>
      </c>
      <c r="O158" s="9">
        <v>1116.02</v>
      </c>
      <c r="P158" s="9">
        <v>1135.19</v>
      </c>
      <c r="T158">
        <v>1</v>
      </c>
      <c r="U158">
        <v>1</v>
      </c>
      <c r="V158">
        <v>1</v>
      </c>
      <c r="W158">
        <v>1</v>
      </c>
      <c r="Z158" t="s">
        <v>83</v>
      </c>
      <c r="AA158" s="12" t="s">
        <v>58</v>
      </c>
      <c r="AB158" s="15" t="s">
        <v>460</v>
      </c>
      <c r="AC158" s="12" t="s">
        <v>1189</v>
      </c>
      <c r="AE158" s="12"/>
    </row>
    <row r="159" spans="1:31" ht="17.45" customHeight="1" x14ac:dyDescent="0.25">
      <c r="A159">
        <v>137</v>
      </c>
      <c r="B159" t="s">
        <v>461</v>
      </c>
      <c r="D159">
        <v>1</v>
      </c>
      <c r="E159" s="24">
        <v>941</v>
      </c>
      <c r="F159">
        <v>9</v>
      </c>
      <c r="G159" s="3" t="s">
        <v>462</v>
      </c>
      <c r="I159">
        <v>1392.85</v>
      </c>
      <c r="J159">
        <v>1330.76</v>
      </c>
      <c r="K159">
        <v>1356.7</v>
      </c>
      <c r="L159">
        <v>1398.1</v>
      </c>
      <c r="M159">
        <v>1458.83</v>
      </c>
      <c r="N159">
        <v>1507.33</v>
      </c>
      <c r="O159" s="9">
        <v>1536.97</v>
      </c>
      <c r="P159" s="9">
        <v>1555.2</v>
      </c>
      <c r="R159">
        <v>1</v>
      </c>
      <c r="U159">
        <v>1</v>
      </c>
      <c r="V159">
        <v>1</v>
      </c>
      <c r="W159">
        <v>1</v>
      </c>
      <c r="Z159" t="s">
        <v>109</v>
      </c>
      <c r="AA159" s="12" t="s">
        <v>110</v>
      </c>
      <c r="AB159" t="s">
        <v>111</v>
      </c>
      <c r="AC159" s="12" t="s">
        <v>1161</v>
      </c>
      <c r="AE159" s="12"/>
    </row>
    <row r="160" spans="1:31" ht="17.45" customHeight="1" x14ac:dyDescent="0.25">
      <c r="A160">
        <v>285</v>
      </c>
      <c r="B160" t="s">
        <v>463</v>
      </c>
      <c r="D160">
        <v>1</v>
      </c>
      <c r="E160" s="24">
        <v>330</v>
      </c>
      <c r="F160">
        <v>3</v>
      </c>
      <c r="G160" s="3" t="s">
        <v>61</v>
      </c>
      <c r="H160" t="s">
        <v>62</v>
      </c>
      <c r="K160">
        <v>33.290799999999997</v>
      </c>
      <c r="L160">
        <v>31.704499999999999</v>
      </c>
      <c r="M160">
        <v>32.885337946428557</v>
      </c>
      <c r="N160">
        <v>33.213834337944668</v>
      </c>
      <c r="O160" s="8">
        <v>33.43359683794467</v>
      </c>
      <c r="P160" s="8">
        <v>33.43359683794467</v>
      </c>
      <c r="Q160">
        <v>1</v>
      </c>
      <c r="X160">
        <v>1</v>
      </c>
      <c r="Z160" t="s">
        <v>63</v>
      </c>
      <c r="AA160" s="12" t="s">
        <v>64</v>
      </c>
      <c r="AC160" s="12" t="s">
        <v>1116</v>
      </c>
      <c r="AE160" s="12"/>
    </row>
    <row r="161" spans="1:31" ht="17.45" customHeight="1" x14ac:dyDescent="0.25">
      <c r="A161">
        <v>286</v>
      </c>
      <c r="B161" t="s">
        <v>464</v>
      </c>
      <c r="D161">
        <v>1</v>
      </c>
      <c r="E161" s="24">
        <v>330</v>
      </c>
      <c r="F161">
        <v>3</v>
      </c>
      <c r="G161" s="3" t="s">
        <v>61</v>
      </c>
      <c r="H161" t="s">
        <v>62</v>
      </c>
      <c r="K161">
        <v>76.374359999999996</v>
      </c>
      <c r="L161">
        <v>75.083600000000004</v>
      </c>
      <c r="M161">
        <v>72.258234176587436</v>
      </c>
      <c r="N161">
        <v>71.666402816205519</v>
      </c>
      <c r="O161" s="8">
        <v>71.194796788537502</v>
      </c>
      <c r="P161" s="8">
        <v>71.194796788537502</v>
      </c>
      <c r="Q161">
        <v>1</v>
      </c>
      <c r="X161">
        <v>1</v>
      </c>
      <c r="Z161" t="s">
        <v>63</v>
      </c>
      <c r="AA161" s="12" t="s">
        <v>64</v>
      </c>
      <c r="AC161" s="12" t="s">
        <v>1116</v>
      </c>
      <c r="AE161" s="12"/>
    </row>
    <row r="162" spans="1:31" ht="17.45" customHeight="1" x14ac:dyDescent="0.25">
      <c r="A162">
        <v>138</v>
      </c>
      <c r="B162" t="s">
        <v>465</v>
      </c>
      <c r="D162">
        <v>1</v>
      </c>
      <c r="E162" s="24">
        <v>941</v>
      </c>
      <c r="F162">
        <v>9</v>
      </c>
      <c r="G162" s="3" t="s">
        <v>466</v>
      </c>
      <c r="I162">
        <f>6724.98-2.6</f>
        <v>6722.3799999999992</v>
      </c>
      <c r="J162">
        <v>6700.25</v>
      </c>
      <c r="K162">
        <v>6938.3</v>
      </c>
      <c r="L162">
        <v>7181.7</v>
      </c>
      <c r="M162">
        <v>7409.94</v>
      </c>
      <c r="N162">
        <v>7463.94</v>
      </c>
      <c r="O162" s="9">
        <v>7490.46</v>
      </c>
      <c r="P162" s="9">
        <v>7499.85</v>
      </c>
      <c r="R162">
        <v>1</v>
      </c>
      <c r="U162">
        <v>1</v>
      </c>
      <c r="V162">
        <v>1</v>
      </c>
      <c r="W162">
        <v>1</v>
      </c>
      <c r="Z162" t="s">
        <v>109</v>
      </c>
      <c r="AA162" s="12" t="s">
        <v>110</v>
      </c>
      <c r="AB162" t="s">
        <v>111</v>
      </c>
      <c r="AC162" s="12" t="s">
        <v>1161</v>
      </c>
      <c r="AE162" s="12"/>
    </row>
    <row r="163" spans="1:31" ht="17.45" customHeight="1" x14ac:dyDescent="0.25">
      <c r="A163">
        <v>287</v>
      </c>
      <c r="B163" t="s">
        <v>467</v>
      </c>
      <c r="D163">
        <v>1</v>
      </c>
      <c r="E163" s="24">
        <v>330</v>
      </c>
      <c r="F163">
        <v>3</v>
      </c>
      <c r="G163" s="3" t="s">
        <v>61</v>
      </c>
      <c r="H163" t="s">
        <v>62</v>
      </c>
      <c r="K163">
        <v>9.9580000000000002</v>
      </c>
      <c r="L163">
        <v>10.76</v>
      </c>
      <c r="M163">
        <v>9.8587461309523796</v>
      </c>
      <c r="N163">
        <v>9.5193675889328073</v>
      </c>
      <c r="O163" s="8">
        <v>9.6818189723320174</v>
      </c>
      <c r="P163" s="8">
        <v>9.6818189723320174</v>
      </c>
      <c r="Q163">
        <v>1</v>
      </c>
      <c r="X163">
        <v>1</v>
      </c>
      <c r="Z163" t="s">
        <v>63</v>
      </c>
      <c r="AA163" s="12" t="s">
        <v>64</v>
      </c>
      <c r="AC163" s="12" t="s">
        <v>1116</v>
      </c>
      <c r="AE163" s="12"/>
    </row>
    <row r="164" spans="1:31" ht="17.45" customHeight="1" x14ac:dyDescent="0.25">
      <c r="A164">
        <v>139</v>
      </c>
      <c r="B164" t="s">
        <v>468</v>
      </c>
      <c r="C164" t="s">
        <v>469</v>
      </c>
      <c r="D164">
        <v>1</v>
      </c>
      <c r="E164" s="24">
        <v>760</v>
      </c>
      <c r="F164">
        <v>7</v>
      </c>
      <c r="G164" s="3" t="s">
        <v>470</v>
      </c>
      <c r="I164">
        <v>748.03</v>
      </c>
      <c r="J164">
        <v>758.67</v>
      </c>
      <c r="K164">
        <v>813.1</v>
      </c>
      <c r="L164">
        <v>806.9</v>
      </c>
      <c r="M164">
        <v>816.41</v>
      </c>
      <c r="N164">
        <v>859.38</v>
      </c>
      <c r="O164" s="9">
        <v>901.72</v>
      </c>
      <c r="P164" s="9">
        <v>939.67</v>
      </c>
      <c r="U164">
        <v>1</v>
      </c>
      <c r="V164">
        <v>1</v>
      </c>
      <c r="W164">
        <v>1</v>
      </c>
      <c r="Z164" t="s">
        <v>68</v>
      </c>
      <c r="AA164" s="12" t="s">
        <v>58</v>
      </c>
      <c r="AB164" s="16">
        <v>84.206249999999997</v>
      </c>
      <c r="AC164" s="12" t="s">
        <v>1042</v>
      </c>
      <c r="AE164" s="12"/>
    </row>
    <row r="165" spans="1:31" ht="17.45" customHeight="1" x14ac:dyDescent="0.25">
      <c r="A165">
        <v>140</v>
      </c>
      <c r="B165" t="s">
        <v>471</v>
      </c>
      <c r="D165">
        <v>1</v>
      </c>
      <c r="E165" s="24">
        <v>111</v>
      </c>
      <c r="F165">
        <v>1</v>
      </c>
      <c r="G165" s="3" t="s">
        <v>472</v>
      </c>
      <c r="I165">
        <v>104.72</v>
      </c>
      <c r="J165">
        <v>112.18</v>
      </c>
      <c r="K165">
        <v>126.7</v>
      </c>
      <c r="L165">
        <v>117.5</v>
      </c>
      <c r="M165">
        <v>125.75</v>
      </c>
      <c r="N165">
        <v>143.19</v>
      </c>
      <c r="O165" s="9">
        <v>147.88</v>
      </c>
      <c r="P165" s="9">
        <v>139.51</v>
      </c>
      <c r="U165">
        <v>1</v>
      </c>
      <c r="V165">
        <v>1</v>
      </c>
      <c r="W165">
        <v>1</v>
      </c>
      <c r="Z165" t="s">
        <v>73</v>
      </c>
      <c r="AA165" s="12" t="s">
        <v>74</v>
      </c>
      <c r="AB165" t="s">
        <v>473</v>
      </c>
      <c r="AC165" s="12" t="s">
        <v>1043</v>
      </c>
      <c r="AD165" s="7">
        <v>1</v>
      </c>
      <c r="AE165" s="12"/>
    </row>
    <row r="166" spans="1:31" ht="17.45" customHeight="1" x14ac:dyDescent="0.25">
      <c r="A166">
        <v>141</v>
      </c>
      <c r="B166" t="s">
        <v>474</v>
      </c>
      <c r="D166">
        <v>1</v>
      </c>
      <c r="E166" s="24">
        <v>111</v>
      </c>
      <c r="F166">
        <v>1</v>
      </c>
      <c r="G166" s="3" t="s">
        <v>475</v>
      </c>
      <c r="I166">
        <v>224.59</v>
      </c>
      <c r="J166">
        <v>252.95</v>
      </c>
      <c r="K166">
        <v>248.4</v>
      </c>
      <c r="L166">
        <v>241.6</v>
      </c>
      <c r="M166">
        <v>273.27999999999997</v>
      </c>
      <c r="N166">
        <v>270.83</v>
      </c>
      <c r="O166" s="9">
        <v>264.26</v>
      </c>
      <c r="P166" s="9">
        <v>257.56</v>
      </c>
      <c r="U166">
        <v>1</v>
      </c>
      <c r="V166">
        <v>1</v>
      </c>
      <c r="W166">
        <v>1</v>
      </c>
      <c r="Z166" t="s">
        <v>73</v>
      </c>
      <c r="AA166" s="12" t="s">
        <v>74</v>
      </c>
      <c r="AB166" t="s">
        <v>473</v>
      </c>
      <c r="AC166" s="12" t="s">
        <v>1043</v>
      </c>
      <c r="AD166" s="7">
        <v>2</v>
      </c>
    </row>
    <row r="167" spans="1:31" ht="17.45" customHeight="1" x14ac:dyDescent="0.25">
      <c r="A167">
        <v>142</v>
      </c>
      <c r="B167" t="s">
        <v>476</v>
      </c>
      <c r="D167">
        <v>1</v>
      </c>
      <c r="E167" s="24">
        <v>111</v>
      </c>
      <c r="F167">
        <v>1</v>
      </c>
      <c r="G167" s="3" t="s">
        <v>477</v>
      </c>
      <c r="I167">
        <v>111</v>
      </c>
      <c r="J167">
        <v>122.3</v>
      </c>
      <c r="K167">
        <v>125.5</v>
      </c>
      <c r="L167">
        <v>127.9</v>
      </c>
      <c r="M167">
        <v>126.22</v>
      </c>
      <c r="N167">
        <v>130.83000000000001</v>
      </c>
      <c r="O167" s="9">
        <v>131.97</v>
      </c>
      <c r="P167" s="9">
        <v>142.78</v>
      </c>
      <c r="U167">
        <v>1</v>
      </c>
      <c r="V167">
        <v>1</v>
      </c>
      <c r="W167">
        <v>1</v>
      </c>
      <c r="Z167" t="s">
        <v>73</v>
      </c>
      <c r="AA167" s="12" t="s">
        <v>74</v>
      </c>
      <c r="AB167" t="s">
        <v>473</v>
      </c>
      <c r="AC167" s="12" t="s">
        <v>1043</v>
      </c>
      <c r="AD167" s="7">
        <v>1</v>
      </c>
      <c r="AE167" s="12"/>
    </row>
    <row r="168" spans="1:31" ht="17.45" customHeight="1" x14ac:dyDescent="0.25">
      <c r="A168">
        <v>143</v>
      </c>
      <c r="B168" t="s">
        <v>478</v>
      </c>
      <c r="D168">
        <v>1</v>
      </c>
      <c r="E168" s="24">
        <v>111</v>
      </c>
      <c r="F168">
        <v>1</v>
      </c>
      <c r="G168" s="3" t="s">
        <v>479</v>
      </c>
      <c r="I168">
        <v>181.95</v>
      </c>
      <c r="J168">
        <v>190.78</v>
      </c>
      <c r="K168">
        <v>201.3</v>
      </c>
      <c r="L168">
        <v>204.1</v>
      </c>
      <c r="M168">
        <v>208.88</v>
      </c>
      <c r="N168">
        <v>238.92</v>
      </c>
      <c r="O168" s="9">
        <v>229.79</v>
      </c>
      <c r="P168" s="9">
        <v>223.11</v>
      </c>
      <c r="U168">
        <v>1</v>
      </c>
      <c r="V168">
        <v>1</v>
      </c>
      <c r="W168">
        <v>1</v>
      </c>
      <c r="Z168" t="s">
        <v>73</v>
      </c>
      <c r="AA168" s="12" t="s">
        <v>74</v>
      </c>
      <c r="AB168" t="s">
        <v>473</v>
      </c>
      <c r="AC168" s="12" t="s">
        <v>1043</v>
      </c>
      <c r="AD168" s="7">
        <v>1</v>
      </c>
      <c r="AE168" s="12"/>
    </row>
    <row r="169" spans="1:31" ht="17.45" customHeight="1" x14ac:dyDescent="0.25">
      <c r="A169">
        <v>144</v>
      </c>
      <c r="B169" t="s">
        <v>480</v>
      </c>
      <c r="D169">
        <v>1</v>
      </c>
      <c r="E169" s="24">
        <v>111</v>
      </c>
      <c r="F169">
        <v>1</v>
      </c>
      <c r="G169" s="3" t="s">
        <v>481</v>
      </c>
      <c r="I169">
        <v>173.66</v>
      </c>
      <c r="J169">
        <v>176.95</v>
      </c>
      <c r="K169">
        <v>186.9</v>
      </c>
      <c r="L169">
        <v>180.2</v>
      </c>
      <c r="M169">
        <v>207.84</v>
      </c>
      <c r="N169">
        <v>209.5</v>
      </c>
      <c r="O169" s="9">
        <v>218.2</v>
      </c>
      <c r="P169" s="9">
        <v>210.76</v>
      </c>
      <c r="U169">
        <v>1</v>
      </c>
      <c r="V169">
        <v>1</v>
      </c>
      <c r="W169">
        <v>1</v>
      </c>
      <c r="Z169" t="s">
        <v>73</v>
      </c>
      <c r="AA169" s="12" t="s">
        <v>74</v>
      </c>
      <c r="AB169" t="s">
        <v>473</v>
      </c>
      <c r="AC169" s="12" t="s">
        <v>1043</v>
      </c>
      <c r="AD169" s="7">
        <v>2</v>
      </c>
      <c r="AE169" s="12"/>
    </row>
    <row r="170" spans="1:31" ht="17.45" customHeight="1" x14ac:dyDescent="0.25">
      <c r="A170">
        <v>145</v>
      </c>
      <c r="B170" t="s">
        <v>482</v>
      </c>
      <c r="D170">
        <v>1</v>
      </c>
      <c r="E170" s="24">
        <v>111</v>
      </c>
      <c r="F170">
        <v>1</v>
      </c>
      <c r="G170" s="3" t="s">
        <v>483</v>
      </c>
      <c r="I170">
        <v>226.14</v>
      </c>
      <c r="J170">
        <v>225.11</v>
      </c>
      <c r="K170">
        <v>236.9</v>
      </c>
      <c r="L170">
        <v>234.2</v>
      </c>
      <c r="M170">
        <v>237.73</v>
      </c>
      <c r="N170">
        <v>258.10000000000002</v>
      </c>
      <c r="O170" s="9">
        <v>259.24</v>
      </c>
      <c r="P170" s="9">
        <v>248.81</v>
      </c>
      <c r="U170">
        <v>1</v>
      </c>
      <c r="V170">
        <v>1</v>
      </c>
      <c r="W170">
        <v>1</v>
      </c>
      <c r="Z170" t="s">
        <v>73</v>
      </c>
      <c r="AA170" s="12" t="s">
        <v>74</v>
      </c>
      <c r="AB170" t="s">
        <v>473</v>
      </c>
      <c r="AC170" s="12" t="s">
        <v>1043</v>
      </c>
      <c r="AD170" s="7">
        <v>2</v>
      </c>
    </row>
    <row r="171" spans="1:31" ht="17.45" customHeight="1" x14ac:dyDescent="0.25">
      <c r="A171">
        <v>146</v>
      </c>
      <c r="B171" t="s">
        <v>484</v>
      </c>
      <c r="D171">
        <v>1</v>
      </c>
      <c r="E171" s="24">
        <v>111</v>
      </c>
      <c r="F171">
        <v>1</v>
      </c>
      <c r="G171" s="3" t="s">
        <v>485</v>
      </c>
      <c r="I171">
        <v>241.4</v>
      </c>
      <c r="J171">
        <v>237</v>
      </c>
      <c r="K171">
        <v>245.8</v>
      </c>
      <c r="L171">
        <v>225.5</v>
      </c>
      <c r="M171">
        <v>250.1</v>
      </c>
      <c r="N171">
        <v>266.73</v>
      </c>
      <c r="O171" s="9">
        <v>266.94</v>
      </c>
      <c r="P171" s="9">
        <v>258.64999999999998</v>
      </c>
      <c r="U171">
        <v>1</v>
      </c>
      <c r="V171">
        <v>1</v>
      </c>
      <c r="W171">
        <v>1</v>
      </c>
      <c r="Z171" t="s">
        <v>73</v>
      </c>
      <c r="AA171" s="12" t="s">
        <v>74</v>
      </c>
      <c r="AB171" t="s">
        <v>473</v>
      </c>
      <c r="AC171" s="12" t="s">
        <v>1043</v>
      </c>
      <c r="AD171" s="7">
        <v>1</v>
      </c>
      <c r="AE171" s="12"/>
    </row>
    <row r="172" spans="1:31" ht="17.45" customHeight="1" x14ac:dyDescent="0.25">
      <c r="A172">
        <v>147</v>
      </c>
      <c r="B172" t="s">
        <v>486</v>
      </c>
      <c r="D172">
        <v>1</v>
      </c>
      <c r="E172" s="24">
        <v>111</v>
      </c>
      <c r="F172">
        <v>1</v>
      </c>
      <c r="G172" s="3" t="s">
        <v>487</v>
      </c>
      <c r="I172">
        <v>199.51</v>
      </c>
      <c r="J172">
        <v>218.71</v>
      </c>
      <c r="K172">
        <v>229.1</v>
      </c>
      <c r="L172">
        <v>233.3</v>
      </c>
      <c r="M172">
        <v>250.27</v>
      </c>
      <c r="N172">
        <v>239.33</v>
      </c>
      <c r="O172" s="9">
        <v>239.37</v>
      </c>
      <c r="P172" s="9">
        <v>239.86</v>
      </c>
      <c r="U172">
        <v>1</v>
      </c>
      <c r="V172">
        <v>1</v>
      </c>
      <c r="W172">
        <v>1</v>
      </c>
      <c r="Z172" t="s">
        <v>73</v>
      </c>
      <c r="AA172" s="12" t="s">
        <v>74</v>
      </c>
      <c r="AB172" t="s">
        <v>473</v>
      </c>
      <c r="AC172" s="12" t="s">
        <v>1043</v>
      </c>
      <c r="AD172" s="7">
        <v>3</v>
      </c>
      <c r="AE172" s="12"/>
    </row>
    <row r="173" spans="1:31" ht="17.45" customHeight="1" x14ac:dyDescent="0.25">
      <c r="A173">
        <v>148</v>
      </c>
      <c r="B173" t="s">
        <v>488</v>
      </c>
      <c r="D173">
        <v>1</v>
      </c>
      <c r="E173" s="24">
        <v>111</v>
      </c>
      <c r="F173">
        <v>1</v>
      </c>
      <c r="G173" s="3" t="s">
        <v>489</v>
      </c>
      <c r="I173">
        <v>155.12</v>
      </c>
      <c r="J173">
        <v>161.1</v>
      </c>
      <c r="K173">
        <v>182.1</v>
      </c>
      <c r="L173">
        <v>184.9</v>
      </c>
      <c r="M173">
        <v>187.43</v>
      </c>
      <c r="N173">
        <v>196.47</v>
      </c>
      <c r="O173" s="9">
        <v>201.19</v>
      </c>
      <c r="P173" s="9">
        <v>196.27</v>
      </c>
      <c r="U173">
        <v>1</v>
      </c>
      <c r="V173">
        <v>1</v>
      </c>
      <c r="W173">
        <v>1</v>
      </c>
      <c r="Z173" t="s">
        <v>73</v>
      </c>
      <c r="AA173" s="12" t="s">
        <v>74</v>
      </c>
      <c r="AB173" t="s">
        <v>473</v>
      </c>
      <c r="AC173" s="12" t="s">
        <v>1043</v>
      </c>
      <c r="AD173" s="7">
        <v>1</v>
      </c>
      <c r="AE173" s="12"/>
    </row>
    <row r="174" spans="1:31" ht="17.45" customHeight="1" x14ac:dyDescent="0.25">
      <c r="A174">
        <v>149</v>
      </c>
      <c r="B174" t="s">
        <v>490</v>
      </c>
      <c r="D174">
        <v>1</v>
      </c>
      <c r="E174" s="24">
        <v>111</v>
      </c>
      <c r="F174">
        <v>1</v>
      </c>
      <c r="G174" s="3" t="s">
        <v>491</v>
      </c>
      <c r="I174">
        <v>239.67</v>
      </c>
      <c r="J174">
        <v>260.31</v>
      </c>
      <c r="K174">
        <v>280.10000000000002</v>
      </c>
      <c r="L174">
        <v>282.60000000000002</v>
      </c>
      <c r="M174">
        <v>300.45999999999998</v>
      </c>
      <c r="N174">
        <v>317.67</v>
      </c>
      <c r="O174" s="9">
        <v>320.99</v>
      </c>
      <c r="P174" s="9">
        <v>332.43</v>
      </c>
      <c r="U174">
        <v>1</v>
      </c>
      <c r="V174">
        <v>1</v>
      </c>
      <c r="W174">
        <v>1</v>
      </c>
      <c r="Z174" t="s">
        <v>73</v>
      </c>
      <c r="AA174" s="12" t="s">
        <v>74</v>
      </c>
      <c r="AB174" t="s">
        <v>473</v>
      </c>
      <c r="AC174" s="12" t="s">
        <v>1043</v>
      </c>
      <c r="AD174" s="7">
        <v>4</v>
      </c>
      <c r="AE174" s="7">
        <v>1</v>
      </c>
    </row>
    <row r="175" spans="1:31" ht="17.45" customHeight="1" x14ac:dyDescent="0.25">
      <c r="A175">
        <v>150</v>
      </c>
      <c r="B175" t="s">
        <v>492</v>
      </c>
      <c r="D175">
        <v>1</v>
      </c>
      <c r="E175" s="24">
        <v>111</v>
      </c>
      <c r="F175">
        <v>1</v>
      </c>
      <c r="G175" s="3" t="s">
        <v>493</v>
      </c>
      <c r="I175">
        <v>459.31</v>
      </c>
      <c r="J175">
        <v>475.15</v>
      </c>
      <c r="K175">
        <v>517.4</v>
      </c>
      <c r="L175">
        <v>516.29999999999995</v>
      </c>
      <c r="M175">
        <v>567.92999999999995</v>
      </c>
      <c r="N175">
        <v>594.22</v>
      </c>
      <c r="O175" s="9">
        <v>569.54</v>
      </c>
      <c r="P175" s="9">
        <v>579.75</v>
      </c>
      <c r="U175">
        <v>1</v>
      </c>
      <c r="V175">
        <v>1</v>
      </c>
      <c r="W175">
        <v>1</v>
      </c>
      <c r="Z175" t="s">
        <v>73</v>
      </c>
      <c r="AA175" s="12" t="s">
        <v>74</v>
      </c>
      <c r="AB175" t="s">
        <v>473</v>
      </c>
      <c r="AC175" s="12" t="s">
        <v>1043</v>
      </c>
      <c r="AD175" s="7">
        <v>2</v>
      </c>
      <c r="AE175" s="12"/>
    </row>
    <row r="176" spans="1:31" ht="17.45" customHeight="1" x14ac:dyDescent="0.25">
      <c r="A176">
        <v>151</v>
      </c>
      <c r="B176" t="s">
        <v>494</v>
      </c>
      <c r="D176">
        <v>1</v>
      </c>
      <c r="E176" s="24">
        <v>111</v>
      </c>
      <c r="F176">
        <v>1</v>
      </c>
      <c r="G176" s="3" t="s">
        <v>495</v>
      </c>
      <c r="I176">
        <v>410.55</v>
      </c>
      <c r="J176">
        <v>427.47</v>
      </c>
      <c r="K176">
        <v>469.4</v>
      </c>
      <c r="L176">
        <v>473.1</v>
      </c>
      <c r="M176">
        <v>505.88</v>
      </c>
      <c r="N176">
        <v>561.05999999999995</v>
      </c>
      <c r="O176" s="9">
        <v>514.22</v>
      </c>
      <c r="P176" s="9">
        <v>538.37</v>
      </c>
      <c r="U176">
        <v>1</v>
      </c>
      <c r="V176">
        <v>1</v>
      </c>
      <c r="W176">
        <v>1</v>
      </c>
      <c r="Z176" t="s">
        <v>73</v>
      </c>
      <c r="AA176" s="12" t="s">
        <v>74</v>
      </c>
      <c r="AB176" t="s">
        <v>473</v>
      </c>
      <c r="AC176" s="12" t="s">
        <v>1043</v>
      </c>
      <c r="AD176" s="7">
        <v>2</v>
      </c>
      <c r="AE176" s="12"/>
    </row>
    <row r="177" spans="1:31" ht="17.45" customHeight="1" x14ac:dyDescent="0.25">
      <c r="A177">
        <v>152</v>
      </c>
      <c r="B177" t="s">
        <v>496</v>
      </c>
      <c r="D177">
        <v>1</v>
      </c>
      <c r="E177" s="24">
        <v>111</v>
      </c>
      <c r="F177">
        <v>1</v>
      </c>
      <c r="G177" s="3" t="s">
        <v>497</v>
      </c>
      <c r="I177">
        <v>143.66</v>
      </c>
      <c r="J177">
        <v>151.13</v>
      </c>
      <c r="K177">
        <v>169.9</v>
      </c>
      <c r="L177">
        <v>169.3</v>
      </c>
      <c r="M177">
        <v>179.16</v>
      </c>
      <c r="N177">
        <v>189.84</v>
      </c>
      <c r="O177" s="9">
        <v>183.05</v>
      </c>
      <c r="P177" s="9">
        <v>177.09</v>
      </c>
      <c r="U177">
        <v>1</v>
      </c>
      <c r="V177">
        <v>1</v>
      </c>
      <c r="W177">
        <v>1</v>
      </c>
      <c r="Z177" t="s">
        <v>73</v>
      </c>
      <c r="AA177" s="12" t="s">
        <v>74</v>
      </c>
      <c r="AB177" t="s">
        <v>473</v>
      </c>
      <c r="AC177" s="12" t="s">
        <v>1043</v>
      </c>
      <c r="AD177" s="7">
        <v>1</v>
      </c>
      <c r="AE177" s="12"/>
    </row>
    <row r="178" spans="1:31" ht="17.45" customHeight="1" x14ac:dyDescent="0.25">
      <c r="A178">
        <v>153</v>
      </c>
      <c r="B178" t="s">
        <v>498</v>
      </c>
      <c r="D178">
        <v>1</v>
      </c>
      <c r="E178" s="24">
        <v>111</v>
      </c>
      <c r="F178">
        <v>1</v>
      </c>
      <c r="G178" s="3" t="s">
        <v>499</v>
      </c>
      <c r="I178">
        <v>171.23</v>
      </c>
      <c r="J178">
        <v>189.62</v>
      </c>
      <c r="K178">
        <v>190.4</v>
      </c>
      <c r="L178">
        <v>199.7</v>
      </c>
      <c r="M178">
        <v>215.23</v>
      </c>
      <c r="N178">
        <v>220.58</v>
      </c>
      <c r="O178" s="9">
        <v>213.96</v>
      </c>
      <c r="P178" s="9">
        <v>213.96</v>
      </c>
      <c r="U178">
        <v>1</v>
      </c>
      <c r="V178">
        <v>1</v>
      </c>
      <c r="W178">
        <v>1</v>
      </c>
      <c r="Z178" t="s">
        <v>73</v>
      </c>
      <c r="AA178" s="12" t="s">
        <v>74</v>
      </c>
      <c r="AB178" t="s">
        <v>473</v>
      </c>
      <c r="AC178" s="12" t="s">
        <v>1043</v>
      </c>
      <c r="AD178" s="7">
        <v>2</v>
      </c>
      <c r="AE178" s="12"/>
    </row>
    <row r="179" spans="1:31" ht="17.45" customHeight="1" x14ac:dyDescent="0.25">
      <c r="A179">
        <v>154</v>
      </c>
      <c r="B179" t="s">
        <v>500</v>
      </c>
      <c r="D179">
        <v>1</v>
      </c>
      <c r="E179" s="24">
        <v>111</v>
      </c>
      <c r="F179">
        <v>1</v>
      </c>
      <c r="G179" s="3" t="s">
        <v>501</v>
      </c>
      <c r="I179">
        <v>183.38</v>
      </c>
      <c r="J179">
        <v>204.72</v>
      </c>
      <c r="K179">
        <v>212.6</v>
      </c>
      <c r="L179">
        <v>206.3</v>
      </c>
      <c r="M179">
        <v>211.57</v>
      </c>
      <c r="N179">
        <v>226.49</v>
      </c>
      <c r="O179" s="9">
        <v>233.15</v>
      </c>
      <c r="P179" s="9">
        <v>226.13</v>
      </c>
      <c r="U179">
        <v>1</v>
      </c>
      <c r="V179">
        <v>1</v>
      </c>
      <c r="W179">
        <v>1</v>
      </c>
      <c r="Z179" t="s">
        <v>73</v>
      </c>
      <c r="AA179" s="12" t="s">
        <v>74</v>
      </c>
      <c r="AB179" t="s">
        <v>473</v>
      </c>
      <c r="AC179" s="12" t="s">
        <v>1043</v>
      </c>
      <c r="AD179" s="7">
        <v>1</v>
      </c>
      <c r="AE179" s="12"/>
    </row>
    <row r="180" spans="1:31" ht="17.45" customHeight="1" x14ac:dyDescent="0.25">
      <c r="A180">
        <v>155</v>
      </c>
      <c r="B180" t="s">
        <v>502</v>
      </c>
      <c r="D180">
        <v>1</v>
      </c>
      <c r="E180" s="24">
        <v>111</v>
      </c>
      <c r="F180">
        <v>1</v>
      </c>
      <c r="G180" s="3" t="s">
        <v>503</v>
      </c>
      <c r="I180">
        <v>236.52</v>
      </c>
      <c r="J180">
        <v>243.44</v>
      </c>
      <c r="K180">
        <v>248.8</v>
      </c>
      <c r="L180">
        <v>258.39999999999998</v>
      </c>
      <c r="M180">
        <v>269.51</v>
      </c>
      <c r="N180">
        <v>285.74</v>
      </c>
      <c r="O180" s="9">
        <v>277.24</v>
      </c>
      <c r="P180" s="9">
        <v>286.49</v>
      </c>
      <c r="U180">
        <v>1</v>
      </c>
      <c r="V180">
        <v>1</v>
      </c>
      <c r="W180">
        <v>1</v>
      </c>
      <c r="Z180" t="s">
        <v>73</v>
      </c>
      <c r="AA180" s="12" t="s">
        <v>74</v>
      </c>
      <c r="AB180" t="s">
        <v>473</v>
      </c>
      <c r="AC180" s="12" t="s">
        <v>1043</v>
      </c>
      <c r="AD180" s="7">
        <v>3</v>
      </c>
    </row>
    <row r="181" spans="1:31" ht="17.45" customHeight="1" x14ac:dyDescent="0.25">
      <c r="A181">
        <v>156</v>
      </c>
      <c r="B181" t="s">
        <v>504</v>
      </c>
      <c r="D181">
        <v>1</v>
      </c>
      <c r="E181" s="24">
        <v>111</v>
      </c>
      <c r="F181">
        <v>1</v>
      </c>
      <c r="G181" s="3" t="s">
        <v>505</v>
      </c>
      <c r="I181">
        <v>181.08</v>
      </c>
      <c r="J181">
        <v>201.75</v>
      </c>
      <c r="K181">
        <v>220.4</v>
      </c>
      <c r="L181">
        <v>215.3</v>
      </c>
      <c r="M181">
        <v>230.78</v>
      </c>
      <c r="N181">
        <v>238.31</v>
      </c>
      <c r="O181" s="9">
        <v>222.27</v>
      </c>
      <c r="P181" s="9">
        <v>223.35</v>
      </c>
      <c r="U181">
        <v>1</v>
      </c>
      <c r="V181">
        <v>1</v>
      </c>
      <c r="W181">
        <v>1</v>
      </c>
      <c r="Z181" t="s">
        <v>73</v>
      </c>
      <c r="AA181" s="12" t="s">
        <v>74</v>
      </c>
      <c r="AB181" t="s">
        <v>473</v>
      </c>
      <c r="AC181" s="12" t="s">
        <v>1043</v>
      </c>
      <c r="AD181" s="7">
        <v>3</v>
      </c>
      <c r="AE181" s="12"/>
    </row>
    <row r="182" spans="1:31" ht="17.45" customHeight="1" x14ac:dyDescent="0.25">
      <c r="A182">
        <v>157</v>
      </c>
      <c r="B182" t="s">
        <v>506</v>
      </c>
      <c r="D182">
        <v>1</v>
      </c>
      <c r="E182" s="24">
        <v>111</v>
      </c>
      <c r="F182">
        <v>1</v>
      </c>
      <c r="G182" s="3" t="s">
        <v>507</v>
      </c>
      <c r="I182">
        <v>141.31</v>
      </c>
      <c r="J182">
        <v>160.41</v>
      </c>
      <c r="K182">
        <v>171.7</v>
      </c>
      <c r="L182">
        <v>175.2</v>
      </c>
      <c r="M182">
        <v>179.86</v>
      </c>
      <c r="N182">
        <v>189.92</v>
      </c>
      <c r="O182" s="9">
        <v>193.89</v>
      </c>
      <c r="P182" s="9">
        <v>185.55</v>
      </c>
      <c r="U182">
        <v>1</v>
      </c>
      <c r="V182">
        <v>1</v>
      </c>
      <c r="W182">
        <v>1</v>
      </c>
      <c r="Z182" t="s">
        <v>73</v>
      </c>
      <c r="AA182" s="12" t="s">
        <v>74</v>
      </c>
      <c r="AB182" t="s">
        <v>473</v>
      </c>
      <c r="AC182" s="12" t="s">
        <v>1043</v>
      </c>
      <c r="AD182" s="7">
        <v>2</v>
      </c>
      <c r="AE182" s="12"/>
    </row>
    <row r="183" spans="1:31" ht="17.45" customHeight="1" x14ac:dyDescent="0.25">
      <c r="A183">
        <v>158</v>
      </c>
      <c r="B183" t="s">
        <v>508</v>
      </c>
      <c r="D183">
        <v>1</v>
      </c>
      <c r="E183" s="24">
        <v>111</v>
      </c>
      <c r="F183">
        <v>1</v>
      </c>
      <c r="G183" s="3" t="s">
        <v>509</v>
      </c>
      <c r="I183">
        <v>732.01</v>
      </c>
      <c r="J183">
        <v>761.9</v>
      </c>
      <c r="K183">
        <v>808.4</v>
      </c>
      <c r="L183">
        <v>822.5</v>
      </c>
      <c r="M183">
        <v>898.64</v>
      </c>
      <c r="N183">
        <v>947.72</v>
      </c>
      <c r="O183" s="9">
        <v>965.37</v>
      </c>
      <c r="P183" s="9">
        <v>981.12</v>
      </c>
      <c r="U183">
        <v>1</v>
      </c>
      <c r="V183">
        <v>1</v>
      </c>
      <c r="W183">
        <v>1</v>
      </c>
      <c r="Z183" t="s">
        <v>73</v>
      </c>
      <c r="AA183" s="12" t="s">
        <v>74</v>
      </c>
      <c r="AB183" t="s">
        <v>473</v>
      </c>
      <c r="AC183" s="12" t="s">
        <v>1043</v>
      </c>
      <c r="AD183" s="7">
        <v>3</v>
      </c>
      <c r="AE183" s="12"/>
    </row>
    <row r="184" spans="1:31" ht="17.45" customHeight="1" x14ac:dyDescent="0.25">
      <c r="A184">
        <v>159</v>
      </c>
      <c r="B184" t="s">
        <v>510</v>
      </c>
      <c r="D184">
        <v>1</v>
      </c>
      <c r="E184" s="24">
        <v>111</v>
      </c>
      <c r="F184">
        <v>1</v>
      </c>
      <c r="G184" s="3" t="s">
        <v>511</v>
      </c>
      <c r="I184">
        <v>165.54</v>
      </c>
      <c r="J184">
        <v>172.84</v>
      </c>
      <c r="K184">
        <v>188</v>
      </c>
      <c r="L184">
        <v>190.4</v>
      </c>
      <c r="M184">
        <v>196.46</v>
      </c>
      <c r="N184">
        <v>206.53</v>
      </c>
      <c r="O184" s="9">
        <v>199.46</v>
      </c>
      <c r="P184" s="9">
        <v>206.16</v>
      </c>
      <c r="U184">
        <v>1</v>
      </c>
      <c r="V184">
        <v>1</v>
      </c>
      <c r="W184">
        <v>1</v>
      </c>
      <c r="Z184" t="s">
        <v>73</v>
      </c>
      <c r="AA184" s="12" t="s">
        <v>74</v>
      </c>
      <c r="AB184" t="s">
        <v>473</v>
      </c>
      <c r="AC184" s="12" t="s">
        <v>1043</v>
      </c>
      <c r="AD184" s="7">
        <v>3</v>
      </c>
      <c r="AE184" s="12"/>
    </row>
    <row r="185" spans="1:31" ht="17.45" customHeight="1" x14ac:dyDescent="0.25">
      <c r="A185">
        <v>160</v>
      </c>
      <c r="B185" t="s">
        <v>512</v>
      </c>
      <c r="D185">
        <v>1</v>
      </c>
      <c r="E185" s="24">
        <v>111</v>
      </c>
      <c r="F185">
        <v>1</v>
      </c>
      <c r="G185" s="3" t="s">
        <v>513</v>
      </c>
      <c r="I185">
        <v>210.78</v>
      </c>
      <c r="J185">
        <v>235.13</v>
      </c>
      <c r="K185">
        <v>259.60000000000002</v>
      </c>
      <c r="L185">
        <v>279.2</v>
      </c>
      <c r="M185">
        <v>305.19</v>
      </c>
      <c r="N185">
        <v>315.88</v>
      </c>
      <c r="O185" s="9">
        <v>335.92</v>
      </c>
      <c r="P185" s="9">
        <v>333.73</v>
      </c>
      <c r="U185">
        <v>1</v>
      </c>
      <c r="V185">
        <v>1</v>
      </c>
      <c r="W185">
        <v>1</v>
      </c>
      <c r="Z185" t="s">
        <v>73</v>
      </c>
      <c r="AA185" s="12" t="s">
        <v>74</v>
      </c>
      <c r="AB185" t="s">
        <v>473</v>
      </c>
      <c r="AC185" s="12" t="s">
        <v>1043</v>
      </c>
      <c r="AD185" s="7">
        <v>2</v>
      </c>
      <c r="AE185" s="12"/>
    </row>
    <row r="186" spans="1:31" ht="17.45" customHeight="1" x14ac:dyDescent="0.25">
      <c r="A186">
        <v>288</v>
      </c>
      <c r="B186" t="s">
        <v>514</v>
      </c>
      <c r="D186">
        <v>1</v>
      </c>
      <c r="E186" s="24">
        <v>330</v>
      </c>
      <c r="F186">
        <v>3</v>
      </c>
      <c r="G186" s="3" t="s">
        <v>61</v>
      </c>
      <c r="H186" t="s">
        <v>62</v>
      </c>
      <c r="K186">
        <v>139.59317999999999</v>
      </c>
      <c r="L186">
        <v>135.51400000000001</v>
      </c>
      <c r="M186">
        <v>135.6107489583338</v>
      </c>
      <c r="N186">
        <v>137.3725496047432</v>
      </c>
      <c r="O186" s="8">
        <v>132.2298289031622</v>
      </c>
      <c r="P186" s="8">
        <v>132.2298289031622</v>
      </c>
      <c r="Q186">
        <v>1</v>
      </c>
      <c r="X186">
        <v>1</v>
      </c>
      <c r="Z186" t="s">
        <v>63</v>
      </c>
      <c r="AA186" s="12" t="s">
        <v>64</v>
      </c>
      <c r="AC186" s="12" t="s">
        <v>1116</v>
      </c>
      <c r="AE186" s="12"/>
    </row>
    <row r="187" spans="1:31" ht="17.45" customHeight="1" x14ac:dyDescent="0.25">
      <c r="A187">
        <v>161</v>
      </c>
      <c r="B187" t="s">
        <v>515</v>
      </c>
      <c r="D187">
        <v>1</v>
      </c>
      <c r="E187" s="24">
        <v>941</v>
      </c>
      <c r="F187">
        <v>9</v>
      </c>
      <c r="G187" s="3" t="s">
        <v>516</v>
      </c>
      <c r="I187">
        <v>1311.75</v>
      </c>
      <c r="J187">
        <v>1375.9</v>
      </c>
      <c r="K187">
        <v>1446.1</v>
      </c>
      <c r="L187">
        <v>1524.9</v>
      </c>
      <c r="M187">
        <v>1604.65</v>
      </c>
      <c r="N187">
        <v>1641.24</v>
      </c>
      <c r="O187" s="9">
        <v>1644</v>
      </c>
      <c r="P187" s="9">
        <v>1658.01</v>
      </c>
      <c r="R187">
        <v>1</v>
      </c>
      <c r="U187">
        <v>1</v>
      </c>
      <c r="V187">
        <v>1</v>
      </c>
      <c r="W187">
        <v>1</v>
      </c>
      <c r="Z187" t="s">
        <v>109</v>
      </c>
      <c r="AA187" s="12" t="s">
        <v>110</v>
      </c>
      <c r="AB187" t="s">
        <v>111</v>
      </c>
      <c r="AC187" s="12" t="s">
        <v>1161</v>
      </c>
      <c r="AE187" s="12"/>
    </row>
    <row r="188" spans="1:31" ht="17.45" customHeight="1" x14ac:dyDescent="0.25">
      <c r="A188">
        <v>162</v>
      </c>
      <c r="B188" t="s">
        <v>1144</v>
      </c>
      <c r="D188">
        <v>1</v>
      </c>
      <c r="E188" s="24">
        <v>830</v>
      </c>
      <c r="F188">
        <v>8</v>
      </c>
      <c r="G188" s="3" t="s">
        <v>546</v>
      </c>
      <c r="O188" s="9"/>
      <c r="P188" s="9">
        <v>59.95</v>
      </c>
      <c r="U188">
        <v>1</v>
      </c>
      <c r="V188">
        <v>1</v>
      </c>
      <c r="W188">
        <v>1</v>
      </c>
      <c r="Z188" t="s">
        <v>224</v>
      </c>
      <c r="AA188" s="12" t="s">
        <v>74</v>
      </c>
      <c r="AB188" s="15" t="s">
        <v>1145</v>
      </c>
      <c r="AC188" s="12" t="s">
        <v>1145</v>
      </c>
      <c r="AD188" s="7">
        <v>2</v>
      </c>
      <c r="AE188" s="12"/>
    </row>
    <row r="189" spans="1:31" ht="17.45" customHeight="1" x14ac:dyDescent="0.25">
      <c r="A189">
        <v>163</v>
      </c>
      <c r="B189" t="s">
        <v>517</v>
      </c>
      <c r="D189">
        <v>1</v>
      </c>
      <c r="E189" s="24">
        <v>412</v>
      </c>
      <c r="F189">
        <v>4</v>
      </c>
      <c r="G189" s="3" t="s">
        <v>518</v>
      </c>
      <c r="I189">
        <v>8.8800000000000008</v>
      </c>
      <c r="J189">
        <v>9.8800000000000008</v>
      </c>
      <c r="K189">
        <v>9</v>
      </c>
      <c r="L189">
        <v>9</v>
      </c>
      <c r="M189">
        <v>12.12</v>
      </c>
      <c r="N189">
        <v>10</v>
      </c>
      <c r="O189" s="9">
        <v>11</v>
      </c>
      <c r="P189" s="9">
        <v>13</v>
      </c>
      <c r="U189">
        <v>1</v>
      </c>
      <c r="V189">
        <v>1</v>
      </c>
      <c r="W189">
        <v>1</v>
      </c>
      <c r="Z189" t="s">
        <v>87</v>
      </c>
      <c r="AA189" s="12" t="s">
        <v>74</v>
      </c>
      <c r="AB189" t="s">
        <v>519</v>
      </c>
      <c r="AC189" s="12" t="s">
        <v>1044</v>
      </c>
      <c r="AE189" s="12"/>
    </row>
    <row r="190" spans="1:31" ht="17.45" customHeight="1" x14ac:dyDescent="0.25">
      <c r="A190">
        <v>164</v>
      </c>
      <c r="B190" t="s">
        <v>520</v>
      </c>
      <c r="D190">
        <v>1</v>
      </c>
      <c r="E190" s="24">
        <v>1070</v>
      </c>
      <c r="F190">
        <v>10</v>
      </c>
      <c r="G190" s="3" t="s">
        <v>521</v>
      </c>
      <c r="I190">
        <v>7326.96</v>
      </c>
      <c r="J190">
        <v>6571.31</v>
      </c>
      <c r="K190">
        <v>5193.1000000000004</v>
      </c>
      <c r="L190">
        <v>5106.6000000000004</v>
      </c>
      <c r="M190">
        <v>4539.41</v>
      </c>
      <c r="N190">
        <v>4489.8999999999996</v>
      </c>
      <c r="O190" s="9">
        <v>5114.99</v>
      </c>
      <c r="P190" s="9">
        <v>5080.57</v>
      </c>
      <c r="U190">
        <v>1</v>
      </c>
      <c r="V190">
        <v>1</v>
      </c>
      <c r="W190">
        <v>1</v>
      </c>
      <c r="Z190" t="s">
        <v>63</v>
      </c>
      <c r="AA190" s="12" t="s">
        <v>74</v>
      </c>
      <c r="AB190" s="15" t="s">
        <v>522</v>
      </c>
      <c r="AC190" s="12" t="s">
        <v>1045</v>
      </c>
      <c r="AE190" s="7">
        <v>1</v>
      </c>
    </row>
    <row r="191" spans="1:31" ht="17.45" customHeight="1" x14ac:dyDescent="0.25">
      <c r="A191">
        <v>165</v>
      </c>
      <c r="B191" t="s">
        <v>523</v>
      </c>
      <c r="D191">
        <v>1</v>
      </c>
      <c r="E191" s="24">
        <v>941</v>
      </c>
      <c r="F191">
        <v>9</v>
      </c>
      <c r="G191" s="3" t="s">
        <v>524</v>
      </c>
      <c r="I191">
        <v>872.68</v>
      </c>
      <c r="J191">
        <v>888.68</v>
      </c>
      <c r="K191">
        <v>879.1</v>
      </c>
      <c r="L191">
        <v>914.5</v>
      </c>
      <c r="M191">
        <v>928.1</v>
      </c>
      <c r="N191">
        <v>937.1</v>
      </c>
      <c r="O191" s="9">
        <v>960.02</v>
      </c>
      <c r="P191" s="9">
        <v>950.43</v>
      </c>
      <c r="R191">
        <v>1</v>
      </c>
      <c r="U191">
        <v>1</v>
      </c>
      <c r="V191">
        <v>1</v>
      </c>
      <c r="W191">
        <v>1</v>
      </c>
      <c r="Z191" t="s">
        <v>109</v>
      </c>
      <c r="AA191" s="12" t="s">
        <v>110</v>
      </c>
      <c r="AB191" t="s">
        <v>111</v>
      </c>
      <c r="AC191" s="12" t="s">
        <v>1161</v>
      </c>
      <c r="AE191" s="12"/>
    </row>
    <row r="192" spans="1:31" ht="17.45" customHeight="1" x14ac:dyDescent="0.25">
      <c r="A192">
        <v>166</v>
      </c>
      <c r="B192" t="s">
        <v>525</v>
      </c>
      <c r="D192">
        <v>1</v>
      </c>
      <c r="E192" s="24">
        <v>820</v>
      </c>
      <c r="F192">
        <v>8</v>
      </c>
      <c r="G192" s="3" t="s">
        <v>526</v>
      </c>
      <c r="I192">
        <v>124.23</v>
      </c>
      <c r="J192">
        <v>125.82</v>
      </c>
      <c r="K192">
        <v>120.3</v>
      </c>
      <c r="L192">
        <v>129.6</v>
      </c>
      <c r="M192">
        <v>113.08</v>
      </c>
      <c r="N192">
        <v>125.71</v>
      </c>
      <c r="O192" s="9">
        <v>125.41</v>
      </c>
      <c r="P192" s="9">
        <v>127.78</v>
      </c>
      <c r="U192">
        <v>1</v>
      </c>
      <c r="V192">
        <v>1</v>
      </c>
      <c r="W192">
        <v>1</v>
      </c>
      <c r="Z192" t="s">
        <v>224</v>
      </c>
      <c r="AA192" s="12" t="s">
        <v>74</v>
      </c>
      <c r="AB192" s="15" t="s">
        <v>527</v>
      </c>
      <c r="AC192" s="12" t="s">
        <v>1046</v>
      </c>
      <c r="AE192" s="12"/>
    </row>
    <row r="193" spans="1:31" ht="17.45" customHeight="1" x14ac:dyDescent="0.25">
      <c r="A193">
        <v>289</v>
      </c>
      <c r="B193" t="s">
        <v>528</v>
      </c>
      <c r="D193">
        <v>1</v>
      </c>
      <c r="E193" s="24">
        <v>330</v>
      </c>
      <c r="F193">
        <v>3</v>
      </c>
      <c r="G193" s="3" t="s">
        <v>61</v>
      </c>
      <c r="H193" t="s">
        <v>62</v>
      </c>
      <c r="K193">
        <v>16.474299999999999</v>
      </c>
      <c r="L193">
        <v>16.540400000000002</v>
      </c>
      <c r="M193">
        <v>14.861309523809529</v>
      </c>
      <c r="N193">
        <v>15.33958646245059</v>
      </c>
      <c r="O193" s="8">
        <v>15.862845849802371</v>
      </c>
      <c r="P193" s="8">
        <v>15.862845849802371</v>
      </c>
      <c r="Q193">
        <v>1</v>
      </c>
      <c r="X193">
        <v>1</v>
      </c>
      <c r="Z193" t="s">
        <v>63</v>
      </c>
      <c r="AA193" s="12" t="s">
        <v>64</v>
      </c>
      <c r="AC193" s="12" t="s">
        <v>1116</v>
      </c>
      <c r="AE193" s="12"/>
    </row>
    <row r="194" spans="1:31" ht="17.45" customHeight="1" x14ac:dyDescent="0.25">
      <c r="A194">
        <v>335</v>
      </c>
      <c r="B194" t="s">
        <v>529</v>
      </c>
      <c r="C194" t="s">
        <v>530</v>
      </c>
      <c r="D194">
        <v>1</v>
      </c>
      <c r="F194">
        <v>4</v>
      </c>
      <c r="G194" s="3" t="s">
        <v>531</v>
      </c>
      <c r="K194">
        <v>15.5</v>
      </c>
      <c r="L194">
        <v>13.5</v>
      </c>
      <c r="M194">
        <v>16.260000000000002</v>
      </c>
      <c r="N194">
        <v>19.45</v>
      </c>
      <c r="O194" s="9">
        <v>21.95</v>
      </c>
      <c r="P194" s="9">
        <v>25.2</v>
      </c>
      <c r="U194">
        <v>1</v>
      </c>
      <c r="V194">
        <v>1</v>
      </c>
      <c r="W194">
        <v>1</v>
      </c>
      <c r="Z194" t="s">
        <v>87</v>
      </c>
      <c r="AA194" s="12" t="s">
        <v>74</v>
      </c>
      <c r="AB194" s="15" t="s">
        <v>532</v>
      </c>
      <c r="AC194" s="12" t="s">
        <v>1130</v>
      </c>
      <c r="AE194" s="12"/>
    </row>
    <row r="195" spans="1:31" ht="17.45" customHeight="1" x14ac:dyDescent="0.25">
      <c r="A195">
        <v>167</v>
      </c>
      <c r="B195" t="s">
        <v>533</v>
      </c>
      <c r="D195">
        <v>1</v>
      </c>
      <c r="E195" s="24">
        <v>1012</v>
      </c>
      <c r="F195">
        <v>10</v>
      </c>
      <c r="G195" s="3" t="s">
        <v>534</v>
      </c>
      <c r="I195">
        <v>55.83</v>
      </c>
      <c r="J195">
        <v>49.3</v>
      </c>
      <c r="K195">
        <v>44.9</v>
      </c>
      <c r="L195">
        <v>44.6</v>
      </c>
      <c r="M195">
        <v>41.4</v>
      </c>
      <c r="N195">
        <v>33.6</v>
      </c>
      <c r="O195" s="9">
        <v>35.75</v>
      </c>
      <c r="P195" s="9">
        <v>39.75</v>
      </c>
      <c r="U195">
        <v>1</v>
      </c>
      <c r="V195">
        <v>1</v>
      </c>
      <c r="W195">
        <v>1</v>
      </c>
      <c r="Z195" t="s">
        <v>68</v>
      </c>
      <c r="AA195" s="12" t="s">
        <v>74</v>
      </c>
      <c r="AB195" s="12" t="s">
        <v>1190</v>
      </c>
      <c r="AC195" s="12" t="s">
        <v>1190</v>
      </c>
      <c r="AE195" s="7">
        <v>2</v>
      </c>
    </row>
    <row r="196" spans="1:31" ht="17.45" customHeight="1" x14ac:dyDescent="0.25">
      <c r="A196">
        <v>336</v>
      </c>
      <c r="B196" t="s">
        <v>535</v>
      </c>
      <c r="C196" t="s">
        <v>536</v>
      </c>
      <c r="D196">
        <v>1</v>
      </c>
      <c r="F196">
        <v>1</v>
      </c>
      <c r="G196" s="3" t="s">
        <v>537</v>
      </c>
      <c r="K196">
        <v>40.5</v>
      </c>
      <c r="L196">
        <v>50.9</v>
      </c>
      <c r="M196">
        <v>76.7</v>
      </c>
      <c r="N196">
        <v>104.6</v>
      </c>
      <c r="O196" s="9">
        <v>115.79</v>
      </c>
      <c r="P196" s="9">
        <v>129.5</v>
      </c>
      <c r="U196">
        <v>1</v>
      </c>
      <c r="V196">
        <v>1</v>
      </c>
      <c r="W196">
        <v>1</v>
      </c>
      <c r="Z196" t="s">
        <v>73</v>
      </c>
      <c r="AA196" s="12" t="s">
        <v>74</v>
      </c>
      <c r="AB196" s="15" t="s">
        <v>538</v>
      </c>
      <c r="AC196" s="12" t="s">
        <v>1191</v>
      </c>
      <c r="AE196" s="7">
        <v>1</v>
      </c>
    </row>
    <row r="197" spans="1:31" ht="17.45" customHeight="1" x14ac:dyDescent="0.25">
      <c r="A197">
        <v>168</v>
      </c>
      <c r="B197" t="s">
        <v>539</v>
      </c>
      <c r="C197" t="s">
        <v>540</v>
      </c>
      <c r="D197">
        <v>1</v>
      </c>
      <c r="E197" s="24">
        <v>1040</v>
      </c>
      <c r="F197">
        <v>10</v>
      </c>
      <c r="G197" s="3" t="s">
        <v>541</v>
      </c>
      <c r="I197">
        <v>14.6</v>
      </c>
      <c r="J197">
        <v>13.5</v>
      </c>
      <c r="K197">
        <v>13.7</v>
      </c>
      <c r="L197">
        <v>19.3</v>
      </c>
      <c r="M197">
        <v>24.9</v>
      </c>
      <c r="N197">
        <v>34.450000000000003</v>
      </c>
      <c r="O197" s="9">
        <v>35.049999999999997</v>
      </c>
      <c r="P197" s="9">
        <v>39.549999999999997</v>
      </c>
      <c r="U197">
        <v>1</v>
      </c>
      <c r="V197">
        <v>1</v>
      </c>
      <c r="W197">
        <v>1</v>
      </c>
      <c r="Z197" t="s">
        <v>68</v>
      </c>
      <c r="AA197" s="12" t="s">
        <v>74</v>
      </c>
      <c r="AB197" s="15" t="s">
        <v>542</v>
      </c>
      <c r="AC197" s="12" t="s">
        <v>1047</v>
      </c>
      <c r="AE197" s="12"/>
    </row>
    <row r="198" spans="1:31" ht="17.45" customHeight="1" x14ac:dyDescent="0.25">
      <c r="A198">
        <v>169</v>
      </c>
      <c r="B198" t="s">
        <v>543</v>
      </c>
      <c r="D198">
        <v>1</v>
      </c>
      <c r="E198" s="24">
        <v>820</v>
      </c>
      <c r="F198">
        <v>8</v>
      </c>
      <c r="G198" s="3" t="s">
        <v>544</v>
      </c>
      <c r="I198">
        <v>9.8000000000000007</v>
      </c>
      <c r="J198">
        <v>10.5</v>
      </c>
      <c r="K198">
        <v>13</v>
      </c>
      <c r="L198">
        <v>11.1</v>
      </c>
      <c r="M198">
        <v>12.73</v>
      </c>
      <c r="N198">
        <v>13.4</v>
      </c>
      <c r="O198" s="9">
        <v>12.7</v>
      </c>
      <c r="P198" s="9">
        <v>13.4</v>
      </c>
      <c r="U198">
        <v>1</v>
      </c>
      <c r="V198">
        <v>1</v>
      </c>
      <c r="W198">
        <v>1</v>
      </c>
      <c r="Z198" t="s">
        <v>224</v>
      </c>
      <c r="AA198" s="12" t="s">
        <v>74</v>
      </c>
      <c r="AB198" s="15" t="s">
        <v>545</v>
      </c>
      <c r="AC198" s="12" t="s">
        <v>1048</v>
      </c>
      <c r="AE198" s="12"/>
    </row>
    <row r="199" spans="1:31" ht="17.45" customHeight="1" x14ac:dyDescent="0.25">
      <c r="A199">
        <v>340</v>
      </c>
      <c r="B199" t="s">
        <v>547</v>
      </c>
      <c r="D199">
        <v>1</v>
      </c>
      <c r="E199" s="24">
        <v>220</v>
      </c>
      <c r="F199">
        <v>2</v>
      </c>
      <c r="G199" s="3" t="s">
        <v>548</v>
      </c>
      <c r="N199">
        <v>35.799999999999997</v>
      </c>
      <c r="O199" s="9">
        <v>48.63</v>
      </c>
      <c r="P199" s="9">
        <v>54.5</v>
      </c>
      <c r="U199">
        <v>1</v>
      </c>
      <c r="V199">
        <v>1</v>
      </c>
      <c r="W199">
        <v>1</v>
      </c>
      <c r="Z199" t="s">
        <v>140</v>
      </c>
      <c r="AA199" s="12" t="s">
        <v>74</v>
      </c>
      <c r="AB199" t="s">
        <v>549</v>
      </c>
      <c r="AC199" s="12" t="s">
        <v>1134</v>
      </c>
      <c r="AE199" s="12"/>
    </row>
    <row r="200" spans="1:31" ht="17.45" customHeight="1" x14ac:dyDescent="0.25">
      <c r="A200">
        <v>170</v>
      </c>
      <c r="B200" t="s">
        <v>550</v>
      </c>
      <c r="C200" t="s">
        <v>551</v>
      </c>
      <c r="D200">
        <v>1</v>
      </c>
      <c r="E200" s="24">
        <v>220</v>
      </c>
      <c r="F200">
        <v>2</v>
      </c>
      <c r="G200" s="3" t="s">
        <v>552</v>
      </c>
      <c r="I200">
        <v>942.12</v>
      </c>
      <c r="J200">
        <v>1027.6300000000001</v>
      </c>
      <c r="K200">
        <v>1037.8</v>
      </c>
      <c r="L200">
        <v>1183.3</v>
      </c>
      <c r="M200">
        <v>1224.4100000000001</v>
      </c>
      <c r="N200">
        <v>1086.31</v>
      </c>
      <c r="O200" s="9">
        <v>1131.55</v>
      </c>
      <c r="P200" s="9">
        <v>1190.22</v>
      </c>
      <c r="U200">
        <v>1</v>
      </c>
      <c r="V200">
        <v>1</v>
      </c>
      <c r="W200">
        <v>1</v>
      </c>
      <c r="Z200" t="s">
        <v>140</v>
      </c>
      <c r="AA200" s="12" t="s">
        <v>74</v>
      </c>
      <c r="AB200" s="15" t="s">
        <v>553</v>
      </c>
      <c r="AC200" s="12" t="s">
        <v>1192</v>
      </c>
      <c r="AD200" s="7">
        <v>1</v>
      </c>
      <c r="AE200" s="12"/>
    </row>
    <row r="201" spans="1:31" ht="17.45" customHeight="1" x14ac:dyDescent="0.25">
      <c r="A201">
        <v>183</v>
      </c>
      <c r="B201" t="s">
        <v>554</v>
      </c>
      <c r="C201" t="s">
        <v>555</v>
      </c>
      <c r="D201">
        <v>1</v>
      </c>
      <c r="E201" s="24">
        <v>840</v>
      </c>
      <c r="F201">
        <v>8</v>
      </c>
      <c r="G201" s="3" t="s">
        <v>556</v>
      </c>
      <c r="I201">
        <v>8.1999999999999993</v>
      </c>
      <c r="J201">
        <v>8.9499999999999993</v>
      </c>
      <c r="K201">
        <v>9.5</v>
      </c>
      <c r="L201">
        <v>8.6999999999999993</v>
      </c>
      <c r="M201">
        <v>11.19</v>
      </c>
      <c r="N201">
        <v>10.18</v>
      </c>
      <c r="O201" s="9">
        <v>12.47</v>
      </c>
      <c r="P201" s="9">
        <v>16.8</v>
      </c>
      <c r="V201">
        <v>1</v>
      </c>
      <c r="W201">
        <v>1</v>
      </c>
      <c r="Z201" t="s">
        <v>68</v>
      </c>
      <c r="AA201" s="12" t="s">
        <v>74</v>
      </c>
      <c r="AB201" s="15" t="s">
        <v>557</v>
      </c>
      <c r="AC201" s="12" t="s">
        <v>1193</v>
      </c>
      <c r="AD201" s="13">
        <v>1</v>
      </c>
      <c r="AE201" s="7">
        <v>1</v>
      </c>
    </row>
    <row r="202" spans="1:31" ht="17.45" customHeight="1" x14ac:dyDescent="0.25">
      <c r="A202">
        <v>171</v>
      </c>
      <c r="B202" t="s">
        <v>558</v>
      </c>
      <c r="D202">
        <v>1</v>
      </c>
      <c r="E202" s="24">
        <v>820</v>
      </c>
      <c r="F202">
        <v>8</v>
      </c>
      <c r="G202" s="3" t="s">
        <v>559</v>
      </c>
      <c r="I202">
        <v>97.94</v>
      </c>
      <c r="J202">
        <v>97.67</v>
      </c>
      <c r="K202">
        <v>75.2</v>
      </c>
      <c r="L202">
        <v>66.2</v>
      </c>
      <c r="M202">
        <v>74.75</v>
      </c>
      <c r="N202">
        <v>76.5</v>
      </c>
      <c r="O202" s="9">
        <v>80.849999999999994</v>
      </c>
      <c r="P202" s="9">
        <v>81.650000000000006</v>
      </c>
      <c r="U202">
        <v>1</v>
      </c>
      <c r="V202">
        <v>1</v>
      </c>
      <c r="W202">
        <v>1</v>
      </c>
      <c r="Z202" t="s">
        <v>224</v>
      </c>
      <c r="AA202" s="12" t="s">
        <v>74</v>
      </c>
      <c r="AB202" s="15" t="s">
        <v>560</v>
      </c>
      <c r="AC202" s="12" t="s">
        <v>1049</v>
      </c>
      <c r="AD202" s="7">
        <v>1</v>
      </c>
      <c r="AE202" s="7">
        <v>3</v>
      </c>
    </row>
    <row r="203" spans="1:31" ht="17.45" customHeight="1" x14ac:dyDescent="0.25">
      <c r="A203">
        <v>172</v>
      </c>
      <c r="B203" t="s">
        <v>561</v>
      </c>
      <c r="C203" t="s">
        <v>562</v>
      </c>
      <c r="D203">
        <v>1</v>
      </c>
      <c r="E203" s="24">
        <v>411</v>
      </c>
      <c r="F203">
        <v>4</v>
      </c>
      <c r="G203" s="3" t="s">
        <v>563</v>
      </c>
      <c r="I203">
        <v>36.75</v>
      </c>
      <c r="J203">
        <v>35</v>
      </c>
      <c r="K203">
        <v>39.5</v>
      </c>
      <c r="L203">
        <v>38.700000000000003</v>
      </c>
      <c r="M203">
        <v>38.799999999999997</v>
      </c>
      <c r="N203">
        <v>40.6</v>
      </c>
      <c r="O203" s="9">
        <v>43.44</v>
      </c>
      <c r="P203" s="9">
        <v>44.35</v>
      </c>
      <c r="U203">
        <v>1</v>
      </c>
      <c r="V203">
        <v>1</v>
      </c>
      <c r="W203">
        <v>1</v>
      </c>
      <c r="Z203" t="s">
        <v>57</v>
      </c>
      <c r="AA203" s="12" t="s">
        <v>74</v>
      </c>
      <c r="AB203" s="15" t="s">
        <v>564</v>
      </c>
      <c r="AC203" s="12" t="s">
        <v>1050</v>
      </c>
      <c r="AE203" s="7">
        <v>1</v>
      </c>
    </row>
    <row r="204" spans="1:31" ht="17.45" customHeight="1" x14ac:dyDescent="0.25">
      <c r="A204">
        <v>343</v>
      </c>
      <c r="B204" t="s">
        <v>565</v>
      </c>
      <c r="D204">
        <v>1</v>
      </c>
      <c r="E204" s="24">
        <v>250</v>
      </c>
      <c r="F204">
        <v>2</v>
      </c>
      <c r="G204" s="3" t="s">
        <v>566</v>
      </c>
      <c r="H204" s="8"/>
      <c r="I204" s="9"/>
      <c r="K204" s="9"/>
      <c r="L204" s="9"/>
      <c r="M204" s="9"/>
      <c r="N204" s="10"/>
      <c r="O204" s="9">
        <v>4</v>
      </c>
      <c r="P204" s="9">
        <v>24</v>
      </c>
      <c r="Q204" s="9"/>
      <c r="R204" s="9"/>
      <c r="S204" s="11"/>
      <c r="U204">
        <v>1</v>
      </c>
      <c r="Z204" t="s">
        <v>140</v>
      </c>
      <c r="AA204" s="12" t="s">
        <v>74</v>
      </c>
      <c r="AC204" s="12" t="s">
        <v>1136</v>
      </c>
      <c r="AE204" s="7">
        <v>1</v>
      </c>
    </row>
    <row r="205" spans="1:31" ht="17.45" customHeight="1" x14ac:dyDescent="0.25">
      <c r="A205">
        <v>173</v>
      </c>
      <c r="B205" t="s">
        <v>567</v>
      </c>
      <c r="C205" t="s">
        <v>568</v>
      </c>
      <c r="D205">
        <v>1</v>
      </c>
      <c r="E205" s="24">
        <v>820</v>
      </c>
      <c r="F205">
        <v>8</v>
      </c>
      <c r="G205" s="3" t="s">
        <v>569</v>
      </c>
      <c r="I205">
        <v>73.25</v>
      </c>
      <c r="J205">
        <v>67.27</v>
      </c>
      <c r="K205">
        <v>79.7</v>
      </c>
      <c r="L205">
        <v>79.2</v>
      </c>
      <c r="M205">
        <v>84.9</v>
      </c>
      <c r="N205">
        <v>93.74</v>
      </c>
      <c r="O205" s="9">
        <v>96.95</v>
      </c>
      <c r="P205" s="9">
        <v>115.47</v>
      </c>
      <c r="U205">
        <v>1</v>
      </c>
      <c r="V205">
        <v>1</v>
      </c>
      <c r="W205">
        <v>1</v>
      </c>
      <c r="Z205" t="s">
        <v>68</v>
      </c>
      <c r="AA205" s="12" t="s">
        <v>74</v>
      </c>
      <c r="AB205" s="15" t="s">
        <v>570</v>
      </c>
      <c r="AC205" s="12" t="s">
        <v>1051</v>
      </c>
      <c r="AE205" s="12"/>
    </row>
    <row r="206" spans="1:31" ht="17.45" customHeight="1" x14ac:dyDescent="0.25">
      <c r="A206">
        <v>174</v>
      </c>
      <c r="B206" t="s">
        <v>571</v>
      </c>
      <c r="C206" t="s">
        <v>572</v>
      </c>
      <c r="D206">
        <v>1</v>
      </c>
      <c r="E206" s="24">
        <v>760</v>
      </c>
      <c r="F206">
        <v>7</v>
      </c>
      <c r="G206" s="3" t="s">
        <v>573</v>
      </c>
      <c r="I206">
        <v>36.4</v>
      </c>
      <c r="J206">
        <v>40.770000000000003</v>
      </c>
      <c r="K206">
        <v>41.3</v>
      </c>
      <c r="L206">
        <v>41.1</v>
      </c>
      <c r="M206">
        <v>41.83</v>
      </c>
      <c r="N206">
        <v>42.28</v>
      </c>
      <c r="O206" s="9">
        <v>40.43</v>
      </c>
      <c r="P206" s="9">
        <v>41.8</v>
      </c>
      <c r="U206">
        <v>1</v>
      </c>
      <c r="V206">
        <v>1</v>
      </c>
      <c r="W206">
        <v>1</v>
      </c>
      <c r="Z206" t="s">
        <v>68</v>
      </c>
      <c r="AA206" s="12" t="s">
        <v>58</v>
      </c>
      <c r="AB206" s="15" t="s">
        <v>574</v>
      </c>
      <c r="AC206" s="12" t="s">
        <v>1052</v>
      </c>
      <c r="AE206" s="7">
        <v>1</v>
      </c>
    </row>
    <row r="207" spans="1:31" ht="17.45" customHeight="1" x14ac:dyDescent="0.25">
      <c r="A207">
        <v>175</v>
      </c>
      <c r="B207" t="s">
        <v>575</v>
      </c>
      <c r="C207" t="s">
        <v>576</v>
      </c>
      <c r="D207">
        <v>1</v>
      </c>
      <c r="E207" s="24">
        <v>930</v>
      </c>
      <c r="F207">
        <v>9</v>
      </c>
      <c r="G207" s="3" t="s">
        <v>577</v>
      </c>
      <c r="I207">
        <v>88.57</v>
      </c>
      <c r="J207">
        <v>95.54</v>
      </c>
      <c r="K207">
        <v>106</v>
      </c>
      <c r="L207">
        <v>107.7</v>
      </c>
      <c r="M207">
        <v>121.96</v>
      </c>
      <c r="N207">
        <v>126.74</v>
      </c>
      <c r="O207" s="9">
        <v>134.26</v>
      </c>
      <c r="P207" s="9">
        <v>128.25</v>
      </c>
      <c r="U207">
        <v>1</v>
      </c>
      <c r="V207">
        <v>1</v>
      </c>
      <c r="W207">
        <v>1</v>
      </c>
      <c r="Z207" t="s">
        <v>109</v>
      </c>
      <c r="AA207" s="12" t="s">
        <v>74</v>
      </c>
      <c r="AB207" s="15" t="s">
        <v>578</v>
      </c>
      <c r="AC207" s="12" t="s">
        <v>1194</v>
      </c>
      <c r="AE207" s="7">
        <v>3</v>
      </c>
    </row>
    <row r="208" spans="1:31" ht="17.45" customHeight="1" x14ac:dyDescent="0.25">
      <c r="A208">
        <v>176</v>
      </c>
      <c r="B208" t="s">
        <v>579</v>
      </c>
      <c r="C208" t="s">
        <v>580</v>
      </c>
      <c r="D208">
        <v>1</v>
      </c>
      <c r="E208" s="24">
        <v>941</v>
      </c>
      <c r="F208">
        <v>9</v>
      </c>
      <c r="G208" s="3" t="s">
        <v>581</v>
      </c>
      <c r="I208">
        <v>796.21</v>
      </c>
      <c r="J208">
        <v>813.78</v>
      </c>
      <c r="K208">
        <v>873.6</v>
      </c>
      <c r="L208">
        <v>915.5</v>
      </c>
      <c r="M208">
        <v>921.19</v>
      </c>
      <c r="N208">
        <v>933.2</v>
      </c>
      <c r="O208" s="9">
        <v>1015.38</v>
      </c>
      <c r="P208" s="9">
        <v>1061.96</v>
      </c>
      <c r="R208">
        <v>1</v>
      </c>
      <c r="U208">
        <v>1</v>
      </c>
      <c r="V208">
        <v>1</v>
      </c>
      <c r="W208">
        <v>1</v>
      </c>
      <c r="Z208" t="s">
        <v>109</v>
      </c>
      <c r="AA208" s="12" t="s">
        <v>110</v>
      </c>
      <c r="AB208" t="s">
        <v>111</v>
      </c>
      <c r="AC208" s="12" t="s">
        <v>1161</v>
      </c>
      <c r="AE208" s="12"/>
    </row>
    <row r="209" spans="1:31" ht="17.45" customHeight="1" x14ac:dyDescent="0.25">
      <c r="A209">
        <v>290</v>
      </c>
      <c r="B209" t="s">
        <v>582</v>
      </c>
      <c r="D209">
        <v>1</v>
      </c>
      <c r="E209" s="24">
        <v>330</v>
      </c>
      <c r="F209">
        <v>3</v>
      </c>
      <c r="G209" s="3" t="s">
        <v>61</v>
      </c>
      <c r="H209" t="s">
        <v>62</v>
      </c>
      <c r="K209">
        <v>140.09299999999999</v>
      </c>
      <c r="L209">
        <v>127.8</v>
      </c>
      <c r="M209">
        <v>131.96775892857181</v>
      </c>
      <c r="N209">
        <v>139.8103521739132</v>
      </c>
      <c r="O209" s="8">
        <v>144.98499347826109</v>
      </c>
      <c r="P209" s="8">
        <v>144.98499347826109</v>
      </c>
      <c r="Q209">
        <v>1</v>
      </c>
      <c r="X209">
        <v>1</v>
      </c>
      <c r="Z209" t="s">
        <v>63</v>
      </c>
      <c r="AA209" s="12" t="s">
        <v>64</v>
      </c>
      <c r="AC209" s="12" t="s">
        <v>1116</v>
      </c>
      <c r="AE209" s="12"/>
    </row>
    <row r="210" spans="1:31" ht="17.45" customHeight="1" x14ac:dyDescent="0.25">
      <c r="A210">
        <v>177</v>
      </c>
      <c r="B210" t="s">
        <v>583</v>
      </c>
      <c r="D210">
        <v>1</v>
      </c>
      <c r="E210" s="24">
        <v>820</v>
      </c>
      <c r="F210">
        <v>8</v>
      </c>
      <c r="G210" s="3" t="s">
        <v>584</v>
      </c>
      <c r="I210">
        <v>135.72999999999999</v>
      </c>
      <c r="J210">
        <v>116.53</v>
      </c>
      <c r="K210">
        <v>152.80000000000001</v>
      </c>
      <c r="L210">
        <v>131.30000000000001</v>
      </c>
      <c r="M210">
        <v>119.2</v>
      </c>
      <c r="N210">
        <v>121.29</v>
      </c>
      <c r="O210" s="9">
        <v>132.55000000000001</v>
      </c>
      <c r="P210" s="9">
        <v>130.51</v>
      </c>
      <c r="U210">
        <v>1</v>
      </c>
      <c r="V210">
        <v>1</v>
      </c>
      <c r="W210">
        <v>1</v>
      </c>
      <c r="Z210" t="s">
        <v>224</v>
      </c>
      <c r="AA210" s="12" t="s">
        <v>74</v>
      </c>
      <c r="AB210" s="15" t="s">
        <v>585</v>
      </c>
      <c r="AC210" s="12" t="s">
        <v>1053</v>
      </c>
      <c r="AE210" s="12"/>
    </row>
    <row r="211" spans="1:31" ht="17.45" customHeight="1" x14ac:dyDescent="0.25">
      <c r="A211">
        <v>178</v>
      </c>
      <c r="B211" t="s">
        <v>586</v>
      </c>
      <c r="D211">
        <v>1</v>
      </c>
      <c r="E211" s="24">
        <v>820</v>
      </c>
      <c r="F211">
        <v>8</v>
      </c>
      <c r="G211" s="3" t="s">
        <v>587</v>
      </c>
      <c r="I211">
        <v>229.94</v>
      </c>
      <c r="J211">
        <v>231.93</v>
      </c>
      <c r="K211">
        <v>228.2</v>
      </c>
      <c r="L211">
        <v>223.5</v>
      </c>
      <c r="M211">
        <v>210.44</v>
      </c>
      <c r="N211">
        <v>210.94</v>
      </c>
      <c r="O211" s="9">
        <v>226.15</v>
      </c>
      <c r="P211" s="9">
        <v>224.45</v>
      </c>
      <c r="U211">
        <v>1</v>
      </c>
      <c r="V211">
        <v>1</v>
      </c>
      <c r="W211">
        <v>1</v>
      </c>
      <c r="Z211" t="s">
        <v>224</v>
      </c>
      <c r="AA211" s="12" t="s">
        <v>74</v>
      </c>
      <c r="AB211" s="15" t="s">
        <v>588</v>
      </c>
      <c r="AC211" s="12" t="s">
        <v>1054</v>
      </c>
      <c r="AE211" s="12"/>
    </row>
    <row r="212" spans="1:31" ht="17.45" customHeight="1" x14ac:dyDescent="0.25">
      <c r="A212">
        <v>179</v>
      </c>
      <c r="B212" t="s">
        <v>589</v>
      </c>
      <c r="D212">
        <v>1</v>
      </c>
      <c r="E212" s="24">
        <v>560</v>
      </c>
      <c r="F212">
        <v>5</v>
      </c>
      <c r="G212" s="3" t="s">
        <v>590</v>
      </c>
      <c r="I212">
        <v>483.02</v>
      </c>
      <c r="J212">
        <v>500.72</v>
      </c>
      <c r="K212">
        <v>562.9</v>
      </c>
      <c r="L212">
        <v>576.79999999999995</v>
      </c>
      <c r="M212">
        <v>643.35</v>
      </c>
      <c r="N212">
        <v>685.05</v>
      </c>
      <c r="O212" s="9">
        <v>757.41</v>
      </c>
      <c r="P212" s="9">
        <v>688.25</v>
      </c>
      <c r="U212">
        <v>1</v>
      </c>
      <c r="V212">
        <v>1</v>
      </c>
      <c r="W212">
        <v>1</v>
      </c>
      <c r="Z212" t="s">
        <v>57</v>
      </c>
      <c r="AA212" s="12" t="s">
        <v>74</v>
      </c>
      <c r="AB212" s="15" t="s">
        <v>591</v>
      </c>
      <c r="AC212" s="12" t="s">
        <v>1195</v>
      </c>
      <c r="AD212" s="7">
        <v>1</v>
      </c>
      <c r="AE212" s="7">
        <v>1</v>
      </c>
    </row>
    <row r="213" spans="1:31" ht="17.45" customHeight="1" x14ac:dyDescent="0.25">
      <c r="A213">
        <v>180</v>
      </c>
      <c r="B213" t="s">
        <v>592</v>
      </c>
      <c r="D213">
        <v>1</v>
      </c>
      <c r="E213" s="24">
        <v>140</v>
      </c>
      <c r="F213">
        <v>1</v>
      </c>
      <c r="G213" s="3" t="s">
        <v>593</v>
      </c>
      <c r="I213">
        <v>28.7</v>
      </c>
      <c r="J213">
        <v>28.35</v>
      </c>
      <c r="K213">
        <v>31.2</v>
      </c>
      <c r="L213">
        <v>29.5</v>
      </c>
      <c r="M213">
        <v>27.5</v>
      </c>
      <c r="N213">
        <v>30.65</v>
      </c>
      <c r="O213" s="9">
        <v>33</v>
      </c>
      <c r="P213" s="9">
        <v>34.450000000000003</v>
      </c>
      <c r="U213">
        <v>1</v>
      </c>
      <c r="V213">
        <v>1</v>
      </c>
      <c r="W213">
        <v>1</v>
      </c>
      <c r="Z213" t="s">
        <v>175</v>
      </c>
      <c r="AA213" s="12" t="s">
        <v>74</v>
      </c>
      <c r="AB213" s="15" t="s">
        <v>594</v>
      </c>
      <c r="AC213" s="12" t="s">
        <v>1055</v>
      </c>
      <c r="AE213" s="7">
        <v>1</v>
      </c>
    </row>
    <row r="214" spans="1:31" ht="17.45" customHeight="1" x14ac:dyDescent="0.25">
      <c r="A214">
        <v>291</v>
      </c>
      <c r="B214" t="s">
        <v>595</v>
      </c>
      <c r="D214">
        <v>1</v>
      </c>
      <c r="E214" s="24">
        <v>330</v>
      </c>
      <c r="F214">
        <v>3</v>
      </c>
      <c r="G214" s="3" t="s">
        <v>61</v>
      </c>
      <c r="H214" t="s">
        <v>62</v>
      </c>
      <c r="K214">
        <v>38.827795999999999</v>
      </c>
      <c r="L214">
        <v>39.700000000000003</v>
      </c>
      <c r="M214">
        <v>40.499007787698368</v>
      </c>
      <c r="N214">
        <v>40.296442094861654</v>
      </c>
      <c r="O214" s="8">
        <v>38.908498023715417</v>
      </c>
      <c r="P214" s="8">
        <v>38.908498023715417</v>
      </c>
      <c r="Q214">
        <v>1</v>
      </c>
      <c r="X214">
        <v>1</v>
      </c>
      <c r="Z214" t="s">
        <v>63</v>
      </c>
      <c r="AA214" s="12" t="s">
        <v>64</v>
      </c>
      <c r="AC214" s="12" t="s">
        <v>1116</v>
      </c>
      <c r="AE214" s="12"/>
    </row>
    <row r="215" spans="1:31" ht="17.45" customHeight="1" x14ac:dyDescent="0.25">
      <c r="A215">
        <v>292</v>
      </c>
      <c r="B215" t="s">
        <v>596</v>
      </c>
      <c r="D215">
        <v>1</v>
      </c>
      <c r="E215" s="24">
        <v>330</v>
      </c>
      <c r="F215">
        <v>3</v>
      </c>
      <c r="G215" s="3" t="s">
        <v>61</v>
      </c>
      <c r="H215" t="s">
        <v>62</v>
      </c>
      <c r="K215">
        <v>16.893000000000001</v>
      </c>
      <c r="L215">
        <v>16.04</v>
      </c>
      <c r="M215">
        <v>17.241767807539659</v>
      </c>
      <c r="N215">
        <v>18.80763097826086</v>
      </c>
      <c r="O215" s="8">
        <v>18.68129402173912</v>
      </c>
      <c r="P215" s="8">
        <v>18.68129402173912</v>
      </c>
      <c r="Q215">
        <v>1</v>
      </c>
      <c r="X215">
        <v>1</v>
      </c>
      <c r="Z215" t="s">
        <v>63</v>
      </c>
      <c r="AA215" s="12" t="s">
        <v>64</v>
      </c>
      <c r="AC215" s="12" t="s">
        <v>1116</v>
      </c>
      <c r="AE215" s="12"/>
    </row>
    <row r="216" spans="1:31" ht="17.45" customHeight="1" x14ac:dyDescent="0.25">
      <c r="A216">
        <v>181</v>
      </c>
      <c r="B216" t="s">
        <v>597</v>
      </c>
      <c r="D216">
        <v>1</v>
      </c>
      <c r="F216">
        <v>3</v>
      </c>
      <c r="G216" s="3" t="s">
        <v>598</v>
      </c>
      <c r="I216">
        <v>0.1</v>
      </c>
      <c r="J216">
        <v>0.15</v>
      </c>
      <c r="K216">
        <v>0.15</v>
      </c>
      <c r="L216">
        <v>0.15</v>
      </c>
      <c r="M216">
        <v>0.15</v>
      </c>
      <c r="N216">
        <v>0.15</v>
      </c>
      <c r="O216">
        <v>0.2</v>
      </c>
      <c r="P216" s="10">
        <v>0.2</v>
      </c>
      <c r="Y216" t="s">
        <v>599</v>
      </c>
      <c r="Z216" t="s">
        <v>63</v>
      </c>
      <c r="AA216" s="12" t="s">
        <v>69</v>
      </c>
      <c r="AB216" s="15" t="s">
        <v>600</v>
      </c>
      <c r="AC216" s="12" t="s">
        <v>1056</v>
      </c>
      <c r="AE216" s="12"/>
    </row>
    <row r="217" spans="1:31" ht="17.45" customHeight="1" x14ac:dyDescent="0.25">
      <c r="A217">
        <v>293</v>
      </c>
      <c r="B217" t="s">
        <v>601</v>
      </c>
      <c r="D217">
        <v>1</v>
      </c>
      <c r="E217" s="24">
        <v>330</v>
      </c>
      <c r="F217">
        <v>3</v>
      </c>
      <c r="G217" s="3" t="s">
        <v>61</v>
      </c>
      <c r="H217" t="s">
        <v>62</v>
      </c>
      <c r="K217">
        <v>37.748696000000002</v>
      </c>
      <c r="L217">
        <v>37.11</v>
      </c>
      <c r="M217">
        <v>39.573575992063439</v>
      </c>
      <c r="N217">
        <v>39.38607272727274</v>
      </c>
      <c r="O217" s="8">
        <v>42.89960607707507</v>
      </c>
      <c r="P217" s="8">
        <v>42.89960607707507</v>
      </c>
      <c r="Q217">
        <v>1</v>
      </c>
      <c r="X217">
        <v>1</v>
      </c>
      <c r="Z217" t="s">
        <v>63</v>
      </c>
      <c r="AA217" s="12" t="s">
        <v>64</v>
      </c>
      <c r="AC217" s="12" t="s">
        <v>1116</v>
      </c>
      <c r="AE217" s="12"/>
    </row>
    <row r="218" spans="1:31" ht="17.45" customHeight="1" x14ac:dyDescent="0.25">
      <c r="A218">
        <v>182</v>
      </c>
      <c r="B218" t="s">
        <v>602</v>
      </c>
      <c r="D218">
        <v>1</v>
      </c>
      <c r="E218" s="24">
        <v>820</v>
      </c>
      <c r="F218">
        <v>8</v>
      </c>
      <c r="G218" s="3" t="s">
        <v>603</v>
      </c>
      <c r="I218">
        <v>4.5</v>
      </c>
      <c r="J218">
        <v>3.03</v>
      </c>
      <c r="K218">
        <v>3.03</v>
      </c>
      <c r="L218">
        <v>3</v>
      </c>
      <c r="M218">
        <v>3</v>
      </c>
      <c r="N218">
        <v>2.8</v>
      </c>
      <c r="O218" s="10">
        <v>2.8</v>
      </c>
      <c r="P218" s="10">
        <v>2.8</v>
      </c>
      <c r="W218">
        <v>1</v>
      </c>
      <c r="Y218" t="s">
        <v>604</v>
      </c>
      <c r="Z218" t="s">
        <v>224</v>
      </c>
      <c r="AA218" s="12" t="s">
        <v>69</v>
      </c>
      <c r="AB218" s="15" t="s">
        <v>605</v>
      </c>
      <c r="AC218" s="12" t="s">
        <v>1057</v>
      </c>
      <c r="AE218" s="12"/>
    </row>
    <row r="219" spans="1:31" ht="17.45" customHeight="1" x14ac:dyDescent="0.25">
      <c r="A219">
        <v>339</v>
      </c>
      <c r="B219" t="s">
        <v>606</v>
      </c>
      <c r="D219">
        <v>1</v>
      </c>
      <c r="E219" s="24">
        <v>133</v>
      </c>
      <c r="F219">
        <v>1</v>
      </c>
      <c r="G219" s="3" t="s">
        <v>607</v>
      </c>
      <c r="L219">
        <v>1</v>
      </c>
      <c r="M219">
        <v>1</v>
      </c>
      <c r="N219">
        <v>4</v>
      </c>
      <c r="O219">
        <v>5</v>
      </c>
      <c r="P219" s="10">
        <v>6</v>
      </c>
      <c r="Y219" t="s">
        <v>169</v>
      </c>
      <c r="Z219" s="19" t="s">
        <v>109</v>
      </c>
      <c r="AA219" s="12" t="s">
        <v>69</v>
      </c>
      <c r="AB219" s="15" t="s">
        <v>608</v>
      </c>
      <c r="AC219" s="12" t="s">
        <v>1133</v>
      </c>
      <c r="AE219" s="12"/>
    </row>
    <row r="220" spans="1:31" ht="17.45" customHeight="1" x14ac:dyDescent="0.25">
      <c r="A220">
        <v>184</v>
      </c>
      <c r="B220" t="s">
        <v>609</v>
      </c>
      <c r="D220">
        <v>1</v>
      </c>
      <c r="F220">
        <v>4</v>
      </c>
      <c r="G220" s="3" t="s">
        <v>610</v>
      </c>
      <c r="I220">
        <v>0.15</v>
      </c>
      <c r="J220">
        <v>0.15</v>
      </c>
      <c r="K220">
        <v>0.15</v>
      </c>
      <c r="L220">
        <v>0</v>
      </c>
      <c r="M220">
        <v>0</v>
      </c>
      <c r="N220">
        <v>0</v>
      </c>
      <c r="O220" s="10">
        <v>0</v>
      </c>
      <c r="P220" s="10">
        <v>0</v>
      </c>
      <c r="Y220" t="s">
        <v>611</v>
      </c>
      <c r="Z220" t="s">
        <v>87</v>
      </c>
      <c r="AA220" s="12" t="s">
        <v>69</v>
      </c>
      <c r="AB220" s="15" t="s">
        <v>612</v>
      </c>
      <c r="AC220" s="12" t="s">
        <v>1058</v>
      </c>
      <c r="AE220" s="12"/>
    </row>
    <row r="221" spans="1:31" ht="17.45" customHeight="1" x14ac:dyDescent="0.25">
      <c r="A221">
        <v>185</v>
      </c>
      <c r="B221" t="s">
        <v>613</v>
      </c>
      <c r="D221">
        <v>1</v>
      </c>
      <c r="F221">
        <v>4</v>
      </c>
      <c r="G221" s="3" t="s">
        <v>614</v>
      </c>
      <c r="K221">
        <v>0</v>
      </c>
      <c r="L221">
        <v>0</v>
      </c>
      <c r="M221">
        <v>0</v>
      </c>
      <c r="N221">
        <v>0</v>
      </c>
      <c r="O221" s="10">
        <v>0</v>
      </c>
      <c r="P221" s="10">
        <v>0</v>
      </c>
      <c r="Y221" t="s">
        <v>67</v>
      </c>
      <c r="Z221" t="s">
        <v>87</v>
      </c>
      <c r="AA221" s="12" t="s">
        <v>69</v>
      </c>
      <c r="AB221" s="15" t="s">
        <v>615</v>
      </c>
      <c r="AC221" s="12" t="s">
        <v>1059</v>
      </c>
      <c r="AE221" s="12"/>
    </row>
    <row r="222" spans="1:31" ht="17.45" customHeight="1" x14ac:dyDescent="0.25">
      <c r="A222">
        <v>186</v>
      </c>
      <c r="B222" t="s">
        <v>616</v>
      </c>
      <c r="D222">
        <v>1</v>
      </c>
      <c r="F222">
        <v>2</v>
      </c>
      <c r="G222" s="3" t="s">
        <v>617</v>
      </c>
      <c r="I222">
        <v>2.5000000000000001E-2</v>
      </c>
      <c r="J222">
        <v>2.5000000000000001E-2</v>
      </c>
      <c r="K222">
        <v>2.5000000000000001E-2</v>
      </c>
      <c r="L222">
        <v>2.5000000000000001E-2</v>
      </c>
      <c r="M222">
        <v>2.5000000000000001E-2</v>
      </c>
      <c r="N222">
        <v>2.5000000000000001E-2</v>
      </c>
      <c r="O222" s="10">
        <v>2.5000000000000001E-2</v>
      </c>
      <c r="P222" s="10">
        <v>2.5000000000000001E-2</v>
      </c>
      <c r="Y222" t="s">
        <v>618</v>
      </c>
      <c r="Z222" t="s">
        <v>57</v>
      </c>
      <c r="AA222" s="12" t="s">
        <v>69</v>
      </c>
      <c r="AB222" s="15" t="s">
        <v>619</v>
      </c>
      <c r="AC222" s="12" t="s">
        <v>1060</v>
      </c>
      <c r="AE222" s="12"/>
    </row>
    <row r="223" spans="1:31" ht="17.45" customHeight="1" x14ac:dyDescent="0.25">
      <c r="A223">
        <v>187</v>
      </c>
      <c r="B223" t="s">
        <v>270</v>
      </c>
      <c r="C223" t="s">
        <v>620</v>
      </c>
      <c r="D223">
        <v>1</v>
      </c>
      <c r="E223" s="24">
        <v>411</v>
      </c>
      <c r="F223">
        <v>4</v>
      </c>
      <c r="G223" s="3" t="s">
        <v>621</v>
      </c>
      <c r="I223">
        <v>314.33999999999997</v>
      </c>
      <c r="J223">
        <v>319.06</v>
      </c>
      <c r="K223">
        <v>337.5</v>
      </c>
      <c r="L223">
        <v>308.89999999999998</v>
      </c>
      <c r="M223">
        <v>305.01</v>
      </c>
      <c r="N223">
        <v>317.92</v>
      </c>
      <c r="O223" s="9">
        <v>299.24</v>
      </c>
      <c r="P223" s="9">
        <v>292.45</v>
      </c>
      <c r="U223">
        <v>1</v>
      </c>
      <c r="V223">
        <v>1</v>
      </c>
      <c r="W223">
        <v>1</v>
      </c>
      <c r="Z223" t="s">
        <v>57</v>
      </c>
      <c r="AA223" s="12" t="s">
        <v>74</v>
      </c>
      <c r="AB223" s="15" t="s">
        <v>622</v>
      </c>
      <c r="AC223" s="12" t="s">
        <v>1061</v>
      </c>
      <c r="AE223" s="12"/>
    </row>
    <row r="224" spans="1:31" ht="17.45" customHeight="1" x14ac:dyDescent="0.25">
      <c r="A224">
        <v>188</v>
      </c>
      <c r="B224" t="s">
        <v>623</v>
      </c>
      <c r="D224">
        <v>1</v>
      </c>
      <c r="E224" s="24">
        <v>411</v>
      </c>
      <c r="F224">
        <v>4</v>
      </c>
      <c r="G224" s="3" t="s">
        <v>624</v>
      </c>
      <c r="I224">
        <v>0</v>
      </c>
      <c r="J224">
        <v>0.6</v>
      </c>
      <c r="K224">
        <v>0.6</v>
      </c>
      <c r="L224">
        <v>0.8</v>
      </c>
      <c r="M224">
        <v>0.8</v>
      </c>
      <c r="N224">
        <v>0.5</v>
      </c>
      <c r="O224" s="10">
        <v>0.5</v>
      </c>
      <c r="P224" s="10">
        <v>0.5</v>
      </c>
      <c r="V224">
        <v>1</v>
      </c>
      <c r="Y224" t="s">
        <v>116</v>
      </c>
      <c r="Z224" t="s">
        <v>57</v>
      </c>
      <c r="AA224" s="12" t="s">
        <v>69</v>
      </c>
      <c r="AB224" s="15" t="s">
        <v>625</v>
      </c>
      <c r="AC224" s="12" t="s">
        <v>1062</v>
      </c>
      <c r="AE224" s="12"/>
    </row>
    <row r="225" spans="1:31" ht="17.45" customHeight="1" x14ac:dyDescent="0.25">
      <c r="A225">
        <v>189</v>
      </c>
      <c r="B225" t="s">
        <v>626</v>
      </c>
      <c r="D225">
        <v>1</v>
      </c>
      <c r="E225" s="24">
        <v>1020</v>
      </c>
      <c r="F225">
        <v>10</v>
      </c>
      <c r="G225" s="3" t="s">
        <v>627</v>
      </c>
      <c r="I225">
        <f>1027.32-0.01</f>
        <v>1027.31</v>
      </c>
      <c r="J225">
        <v>1067.74</v>
      </c>
      <c r="K225">
        <v>1043.5</v>
      </c>
      <c r="L225">
        <v>1333.3</v>
      </c>
      <c r="M225">
        <v>1485.78</v>
      </c>
      <c r="N225">
        <v>1386.7539999999999</v>
      </c>
      <c r="O225" s="9">
        <v>1578.3</v>
      </c>
      <c r="P225" s="9">
        <v>1497.42</v>
      </c>
      <c r="U225">
        <v>1</v>
      </c>
      <c r="V225">
        <v>1</v>
      </c>
      <c r="W225">
        <v>1</v>
      </c>
      <c r="Z225" t="s">
        <v>68</v>
      </c>
      <c r="AA225" s="12" t="s">
        <v>58</v>
      </c>
      <c r="AB225" s="15" t="s">
        <v>628</v>
      </c>
      <c r="AC225" s="12" t="s">
        <v>1196</v>
      </c>
      <c r="AE225" s="12"/>
    </row>
    <row r="226" spans="1:31" ht="17.45" customHeight="1" x14ac:dyDescent="0.25">
      <c r="A226">
        <v>314</v>
      </c>
      <c r="B226" t="s">
        <v>629</v>
      </c>
      <c r="C226" t="s">
        <v>630</v>
      </c>
      <c r="D226">
        <v>1</v>
      </c>
      <c r="E226" s="24">
        <v>210</v>
      </c>
      <c r="F226">
        <v>2</v>
      </c>
      <c r="G226" s="3" t="s">
        <v>631</v>
      </c>
      <c r="I226">
        <v>125.68</v>
      </c>
      <c r="J226">
        <v>154.80000000000001</v>
      </c>
      <c r="K226">
        <v>187.4</v>
      </c>
      <c r="L226">
        <v>216.9</v>
      </c>
      <c r="M226">
        <v>250.2</v>
      </c>
      <c r="N226">
        <v>244.46</v>
      </c>
      <c r="O226" s="9">
        <v>326.26</v>
      </c>
      <c r="P226" s="9">
        <v>329.15</v>
      </c>
      <c r="U226">
        <v>1</v>
      </c>
      <c r="V226">
        <v>1</v>
      </c>
      <c r="W226">
        <v>1</v>
      </c>
      <c r="Z226" t="s">
        <v>140</v>
      </c>
      <c r="AA226" s="12" t="s">
        <v>74</v>
      </c>
      <c r="AB226" t="s">
        <v>900</v>
      </c>
      <c r="AC226" s="12" t="s">
        <v>1118</v>
      </c>
      <c r="AE226" s="12"/>
    </row>
    <row r="227" spans="1:31" ht="17.45" customHeight="1" x14ac:dyDescent="0.25">
      <c r="A227">
        <v>190</v>
      </c>
      <c r="B227" t="s">
        <v>633</v>
      </c>
      <c r="D227">
        <v>1</v>
      </c>
      <c r="E227" s="24">
        <v>550</v>
      </c>
      <c r="F227">
        <v>5</v>
      </c>
      <c r="G227" s="3" t="s">
        <v>634</v>
      </c>
      <c r="I227">
        <v>35.799999999999997</v>
      </c>
      <c r="J227">
        <v>33.450000000000003</v>
      </c>
      <c r="K227">
        <v>26.3</v>
      </c>
      <c r="L227">
        <v>33.799999999999997</v>
      </c>
      <c r="M227">
        <v>29</v>
      </c>
      <c r="N227">
        <v>32</v>
      </c>
      <c r="O227" s="9">
        <v>30</v>
      </c>
      <c r="P227" s="9">
        <v>32</v>
      </c>
      <c r="U227">
        <v>1</v>
      </c>
      <c r="V227">
        <v>1</v>
      </c>
      <c r="W227">
        <v>1</v>
      </c>
      <c r="Z227" t="s">
        <v>109</v>
      </c>
      <c r="AA227" s="12" t="s">
        <v>74</v>
      </c>
      <c r="AB227" s="15" t="s">
        <v>632</v>
      </c>
      <c r="AC227" s="12" t="s">
        <v>1063</v>
      </c>
      <c r="AE227" s="12"/>
    </row>
    <row r="228" spans="1:31" ht="17.45" customHeight="1" x14ac:dyDescent="0.25">
      <c r="A228">
        <v>191</v>
      </c>
      <c r="B228" t="s">
        <v>636</v>
      </c>
      <c r="D228">
        <v>1</v>
      </c>
      <c r="E228" s="24">
        <v>310</v>
      </c>
      <c r="F228">
        <v>3</v>
      </c>
      <c r="G228" s="3" t="s">
        <v>637</v>
      </c>
      <c r="I228">
        <v>27372.720000000001</v>
      </c>
      <c r="J228">
        <v>27221.14</v>
      </c>
      <c r="K228">
        <v>28273.599999999999</v>
      </c>
      <c r="L228">
        <v>29804.3</v>
      </c>
      <c r="M228">
        <v>31995.26</v>
      </c>
      <c r="N228">
        <v>32153.03</v>
      </c>
      <c r="O228" s="9">
        <v>32948.69</v>
      </c>
      <c r="P228" s="9">
        <v>35620.910000000003</v>
      </c>
      <c r="U228">
        <v>1</v>
      </c>
      <c r="V228">
        <v>1</v>
      </c>
      <c r="W228">
        <v>1</v>
      </c>
      <c r="Z228" t="s">
        <v>63</v>
      </c>
      <c r="AA228" s="12" t="s">
        <v>74</v>
      </c>
      <c r="AB228" s="15" t="s">
        <v>635</v>
      </c>
      <c r="AC228" s="12" t="s">
        <v>1197</v>
      </c>
      <c r="AE228" s="7">
        <v>9</v>
      </c>
    </row>
    <row r="229" spans="1:31" ht="17.45" customHeight="1" x14ac:dyDescent="0.25">
      <c r="A229">
        <v>192</v>
      </c>
      <c r="B229" t="s">
        <v>639</v>
      </c>
      <c r="C229" t="s">
        <v>640</v>
      </c>
      <c r="D229">
        <v>1</v>
      </c>
      <c r="E229" s="24">
        <v>460</v>
      </c>
      <c r="F229">
        <v>4</v>
      </c>
      <c r="G229" s="3" t="s">
        <v>641</v>
      </c>
      <c r="I229">
        <v>277.12</v>
      </c>
      <c r="J229">
        <v>283.5</v>
      </c>
      <c r="K229">
        <v>289.5</v>
      </c>
      <c r="L229">
        <v>307.2</v>
      </c>
      <c r="M229">
        <v>331.66</v>
      </c>
      <c r="N229">
        <v>357.63</v>
      </c>
      <c r="O229" s="9">
        <v>363.85</v>
      </c>
      <c r="P229" s="9">
        <v>398.11</v>
      </c>
      <c r="U229">
        <v>1</v>
      </c>
      <c r="V229">
        <v>1</v>
      </c>
      <c r="W229">
        <v>1</v>
      </c>
      <c r="Z229" t="s">
        <v>73</v>
      </c>
      <c r="AA229" s="12" t="s">
        <v>58</v>
      </c>
      <c r="AB229" s="15" t="s">
        <v>638</v>
      </c>
      <c r="AC229" s="12" t="s">
        <v>1064</v>
      </c>
      <c r="AE229" s="12"/>
    </row>
    <row r="230" spans="1:31" ht="17.45" customHeight="1" x14ac:dyDescent="0.25">
      <c r="A230">
        <v>193</v>
      </c>
      <c r="B230" t="s">
        <v>642</v>
      </c>
      <c r="D230">
        <v>1</v>
      </c>
      <c r="E230" s="24">
        <v>111</v>
      </c>
      <c r="F230">
        <v>1</v>
      </c>
      <c r="G230" s="3" t="s">
        <v>644</v>
      </c>
      <c r="I230">
        <f>3925.6-0.825</f>
        <v>3924.7750000000001</v>
      </c>
      <c r="J230">
        <v>4071.8850000000002</v>
      </c>
      <c r="K230">
        <v>3827.2550000000001</v>
      </c>
      <c r="L230">
        <v>3948.7</v>
      </c>
      <c r="M230">
        <v>4014.43</v>
      </c>
      <c r="N230">
        <v>3982.9749999999999</v>
      </c>
      <c r="O230" s="9">
        <v>4193.51</v>
      </c>
      <c r="P230" s="9">
        <v>4177.62</v>
      </c>
      <c r="V230">
        <v>1</v>
      </c>
      <c r="W230">
        <v>1</v>
      </c>
      <c r="Z230" t="s">
        <v>287</v>
      </c>
      <c r="AA230" s="12" t="s">
        <v>642</v>
      </c>
      <c r="AB230" s="15" t="s">
        <v>643</v>
      </c>
      <c r="AC230" s="31" t="s">
        <v>1219</v>
      </c>
    </row>
    <row r="231" spans="1:31" ht="17.45" customHeight="1" x14ac:dyDescent="0.25">
      <c r="A231">
        <v>194</v>
      </c>
      <c r="B231" t="s">
        <v>646</v>
      </c>
      <c r="D231">
        <v>1</v>
      </c>
      <c r="E231" s="24">
        <v>411</v>
      </c>
      <c r="F231">
        <v>4</v>
      </c>
      <c r="G231" s="3" t="s">
        <v>647</v>
      </c>
      <c r="I231">
        <v>27.35</v>
      </c>
      <c r="J231">
        <v>25.3</v>
      </c>
      <c r="K231">
        <v>25.1</v>
      </c>
      <c r="L231">
        <v>22.7</v>
      </c>
      <c r="M231">
        <v>23.09</v>
      </c>
      <c r="N231">
        <v>21.88</v>
      </c>
      <c r="O231" s="9">
        <v>21.17</v>
      </c>
      <c r="P231" s="9">
        <v>23</v>
      </c>
      <c r="U231">
        <v>1</v>
      </c>
      <c r="V231">
        <v>1</v>
      </c>
      <c r="W231">
        <v>1</v>
      </c>
      <c r="Z231" t="s">
        <v>63</v>
      </c>
      <c r="AA231" s="12" t="s">
        <v>74</v>
      </c>
      <c r="AB231" s="15" t="s">
        <v>645</v>
      </c>
      <c r="AC231" s="12" t="s">
        <v>1065</v>
      </c>
      <c r="AD231" s="7">
        <v>1</v>
      </c>
      <c r="AE231" s="12"/>
    </row>
    <row r="232" spans="1:31" ht="17.45" customHeight="1" x14ac:dyDescent="0.25">
      <c r="A232">
        <v>195</v>
      </c>
      <c r="B232" t="s">
        <v>649</v>
      </c>
      <c r="D232">
        <v>1</v>
      </c>
      <c r="E232" s="24">
        <v>820</v>
      </c>
      <c r="F232">
        <v>8</v>
      </c>
      <c r="G232" s="3" t="s">
        <v>650</v>
      </c>
      <c r="I232">
        <v>213.23</v>
      </c>
      <c r="J232">
        <v>248.28</v>
      </c>
      <c r="K232">
        <v>243.7</v>
      </c>
      <c r="L232">
        <v>229.6</v>
      </c>
      <c r="M232">
        <v>232.29</v>
      </c>
      <c r="N232">
        <v>229.9</v>
      </c>
      <c r="O232" s="9">
        <v>228.95</v>
      </c>
      <c r="P232" s="9">
        <v>232.84</v>
      </c>
      <c r="U232">
        <v>1</v>
      </c>
      <c r="V232">
        <v>1</v>
      </c>
      <c r="W232">
        <v>1</v>
      </c>
      <c r="Z232" t="s">
        <v>224</v>
      </c>
      <c r="AA232" s="12" t="s">
        <v>74</v>
      </c>
      <c r="AB232" s="15" t="s">
        <v>648</v>
      </c>
      <c r="AC232" s="12" t="s">
        <v>1066</v>
      </c>
      <c r="AE232" s="12"/>
    </row>
    <row r="233" spans="1:31" ht="17.45" customHeight="1" x14ac:dyDescent="0.25">
      <c r="A233">
        <v>196</v>
      </c>
      <c r="B233" t="s">
        <v>652</v>
      </c>
      <c r="D233">
        <v>1</v>
      </c>
      <c r="E233" s="24">
        <v>133</v>
      </c>
      <c r="F233">
        <v>1</v>
      </c>
      <c r="G233" s="3" t="s">
        <v>653</v>
      </c>
      <c r="I233">
        <v>454.32</v>
      </c>
      <c r="J233">
        <v>474.31</v>
      </c>
      <c r="K233">
        <v>473.4</v>
      </c>
      <c r="L233">
        <v>413.5</v>
      </c>
      <c r="M233">
        <v>411.48</v>
      </c>
      <c r="N233">
        <v>400.34</v>
      </c>
      <c r="O233" s="9">
        <v>396.44</v>
      </c>
      <c r="P233" s="9">
        <v>398.38</v>
      </c>
      <c r="U233">
        <v>1</v>
      </c>
      <c r="V233">
        <v>1</v>
      </c>
      <c r="W233">
        <v>1</v>
      </c>
      <c r="Z233" t="s">
        <v>224</v>
      </c>
      <c r="AA233" s="12" t="s">
        <v>74</v>
      </c>
      <c r="AB233" s="15" t="s">
        <v>651</v>
      </c>
      <c r="AC233" s="12" t="s">
        <v>1067</v>
      </c>
      <c r="AE233" s="7">
        <v>2</v>
      </c>
    </row>
    <row r="234" spans="1:31" ht="17.45" customHeight="1" x14ac:dyDescent="0.25">
      <c r="A234">
        <v>197</v>
      </c>
      <c r="B234" t="s">
        <v>655</v>
      </c>
      <c r="C234" t="s">
        <v>656</v>
      </c>
      <c r="D234">
        <v>1</v>
      </c>
      <c r="E234" s="24">
        <v>112</v>
      </c>
      <c r="F234">
        <v>1</v>
      </c>
      <c r="G234" s="3" t="s">
        <v>657</v>
      </c>
      <c r="I234">
        <v>166.7</v>
      </c>
      <c r="J234">
        <v>159.11000000000001</v>
      </c>
      <c r="K234">
        <v>170.9</v>
      </c>
      <c r="L234">
        <v>203.3</v>
      </c>
      <c r="M234">
        <v>209.41</v>
      </c>
      <c r="N234">
        <v>215.57</v>
      </c>
      <c r="O234" s="9">
        <v>206.57</v>
      </c>
      <c r="P234" s="9">
        <v>222.5</v>
      </c>
      <c r="U234">
        <v>1</v>
      </c>
      <c r="V234">
        <v>1</v>
      </c>
      <c r="W234">
        <v>1</v>
      </c>
      <c r="Z234" t="s">
        <v>73</v>
      </c>
      <c r="AA234" s="12" t="s">
        <v>58</v>
      </c>
      <c r="AB234" s="15" t="s">
        <v>654</v>
      </c>
      <c r="AC234" s="12" t="s">
        <v>1198</v>
      </c>
      <c r="AD234" s="7">
        <v>1</v>
      </c>
      <c r="AE234" s="12"/>
    </row>
    <row r="235" spans="1:31" ht="17.45" customHeight="1" x14ac:dyDescent="0.25">
      <c r="A235">
        <v>198</v>
      </c>
      <c r="B235" t="s">
        <v>659</v>
      </c>
      <c r="D235">
        <v>1</v>
      </c>
      <c r="F235">
        <v>2</v>
      </c>
      <c r="G235" s="3" t="s">
        <v>660</v>
      </c>
      <c r="J235">
        <v>0.02</v>
      </c>
      <c r="K235">
        <v>0.02</v>
      </c>
      <c r="L235">
        <v>0.02</v>
      </c>
      <c r="M235">
        <v>0.02</v>
      </c>
      <c r="N235">
        <v>0.02</v>
      </c>
      <c r="O235" s="10">
        <v>0.1</v>
      </c>
      <c r="P235" s="10">
        <v>0.2</v>
      </c>
      <c r="Z235" t="s">
        <v>140</v>
      </c>
      <c r="AA235" s="12" t="s">
        <v>69</v>
      </c>
      <c r="AB235" s="15" t="s">
        <v>658</v>
      </c>
      <c r="AC235" s="12" t="s">
        <v>1068</v>
      </c>
      <c r="AE235" s="12"/>
    </row>
    <row r="236" spans="1:31" ht="17.45" customHeight="1" x14ac:dyDescent="0.25">
      <c r="A236">
        <v>199</v>
      </c>
      <c r="B236" t="s">
        <v>662</v>
      </c>
      <c r="D236">
        <v>1</v>
      </c>
      <c r="E236" s="24">
        <v>460</v>
      </c>
      <c r="F236">
        <v>4</v>
      </c>
      <c r="G236" s="3" t="s">
        <v>663</v>
      </c>
      <c r="I236">
        <v>17.5</v>
      </c>
      <c r="J236">
        <v>16.5</v>
      </c>
      <c r="K236">
        <v>19.3</v>
      </c>
      <c r="L236">
        <v>19.5</v>
      </c>
      <c r="M236">
        <v>22.25</v>
      </c>
      <c r="N236">
        <v>22.5</v>
      </c>
      <c r="O236" s="9">
        <v>24</v>
      </c>
      <c r="P236" s="9">
        <v>27</v>
      </c>
      <c r="U236">
        <v>1</v>
      </c>
      <c r="V236">
        <v>1</v>
      </c>
      <c r="W236">
        <v>1</v>
      </c>
      <c r="Z236" t="s">
        <v>109</v>
      </c>
      <c r="AA236" s="12" t="s">
        <v>58</v>
      </c>
      <c r="AB236" s="15" t="s">
        <v>661</v>
      </c>
      <c r="AC236" s="12" t="s">
        <v>1069</v>
      </c>
      <c r="AE236" s="12"/>
    </row>
    <row r="237" spans="1:31" ht="17.45" customHeight="1" x14ac:dyDescent="0.25">
      <c r="A237">
        <v>200</v>
      </c>
      <c r="B237" t="s">
        <v>665</v>
      </c>
      <c r="C237" t="s">
        <v>666</v>
      </c>
      <c r="D237">
        <v>1</v>
      </c>
      <c r="E237" s="24">
        <v>412</v>
      </c>
      <c r="F237">
        <v>4</v>
      </c>
      <c r="G237" s="3" t="s">
        <v>667</v>
      </c>
      <c r="I237">
        <v>119.45</v>
      </c>
      <c r="J237">
        <v>120.73</v>
      </c>
      <c r="K237">
        <v>122.1</v>
      </c>
      <c r="L237">
        <v>125.1</v>
      </c>
      <c r="M237">
        <v>123.3</v>
      </c>
      <c r="N237">
        <v>127.1</v>
      </c>
      <c r="O237" s="9">
        <v>137</v>
      </c>
      <c r="P237" s="9">
        <v>134.35</v>
      </c>
      <c r="U237">
        <v>1</v>
      </c>
      <c r="V237">
        <v>1</v>
      </c>
      <c r="W237">
        <v>1</v>
      </c>
      <c r="Z237" t="s">
        <v>87</v>
      </c>
      <c r="AA237" s="12" t="s">
        <v>74</v>
      </c>
      <c r="AB237" s="15" t="s">
        <v>664</v>
      </c>
      <c r="AC237" s="12" t="s">
        <v>1070</v>
      </c>
      <c r="AE237" s="12"/>
    </row>
    <row r="238" spans="1:31" ht="17.45" customHeight="1" x14ac:dyDescent="0.25">
      <c r="A238">
        <v>201</v>
      </c>
      <c r="B238" t="s">
        <v>669</v>
      </c>
      <c r="D238">
        <v>1</v>
      </c>
      <c r="F238">
        <v>3</v>
      </c>
      <c r="G238" s="3" t="s">
        <v>670</v>
      </c>
      <c r="H238" t="s">
        <v>62</v>
      </c>
      <c r="K238">
        <v>4.1368</v>
      </c>
      <c r="L238">
        <v>3.8</v>
      </c>
      <c r="M238">
        <v>2.5817460317460301</v>
      </c>
      <c r="N238">
        <v>4.5339920948616577</v>
      </c>
      <c r="O238" s="8">
        <v>6.26</v>
      </c>
      <c r="P238" s="8">
        <v>6.3230407382629297</v>
      </c>
      <c r="X238">
        <v>1</v>
      </c>
      <c r="Y238" t="s">
        <v>671</v>
      </c>
      <c r="Z238" t="s">
        <v>63</v>
      </c>
      <c r="AA238" s="12" t="s">
        <v>74</v>
      </c>
      <c r="AB238" s="15" t="s">
        <v>668</v>
      </c>
      <c r="AC238" s="12" t="s">
        <v>1071</v>
      </c>
      <c r="AE238" s="12"/>
    </row>
    <row r="239" spans="1:31" ht="17.45" customHeight="1" x14ac:dyDescent="0.25">
      <c r="A239">
        <v>202</v>
      </c>
      <c r="B239" t="s">
        <v>673</v>
      </c>
      <c r="D239">
        <v>1</v>
      </c>
      <c r="F239">
        <v>3</v>
      </c>
      <c r="G239" s="3" t="s">
        <v>674</v>
      </c>
      <c r="H239" t="s">
        <v>62</v>
      </c>
      <c r="K239">
        <v>0.44750000000000001</v>
      </c>
      <c r="L239">
        <v>0.61</v>
      </c>
      <c r="M239">
        <v>0.76309523809523794</v>
      </c>
      <c r="N239">
        <v>0.48102766798418978</v>
      </c>
      <c r="O239" s="8">
        <v>0.4</v>
      </c>
      <c r="P239" s="8">
        <v>0.4</v>
      </c>
      <c r="X239">
        <v>1</v>
      </c>
      <c r="Z239" t="s">
        <v>63</v>
      </c>
      <c r="AA239" s="12" t="s">
        <v>69</v>
      </c>
      <c r="AB239" s="15" t="s">
        <v>672</v>
      </c>
      <c r="AC239" s="12" t="s">
        <v>1072</v>
      </c>
      <c r="AE239" s="12"/>
    </row>
    <row r="240" spans="1:31" ht="17.45" customHeight="1" x14ac:dyDescent="0.25">
      <c r="A240">
        <v>203</v>
      </c>
      <c r="B240" t="s">
        <v>676</v>
      </c>
      <c r="C240" t="s">
        <v>677</v>
      </c>
      <c r="D240">
        <v>1</v>
      </c>
      <c r="E240" s="24">
        <v>330</v>
      </c>
      <c r="F240">
        <v>3</v>
      </c>
      <c r="G240" s="3" t="s">
        <v>678</v>
      </c>
      <c r="I240">
        <v>437.83</v>
      </c>
      <c r="J240">
        <v>463.52</v>
      </c>
      <c r="K240">
        <v>489.7</v>
      </c>
      <c r="L240">
        <v>502.3</v>
      </c>
      <c r="M240">
        <v>501.11</v>
      </c>
      <c r="N240">
        <v>514.23</v>
      </c>
      <c r="O240" s="9">
        <v>520.89</v>
      </c>
      <c r="P240" s="9">
        <v>529.79999999999995</v>
      </c>
      <c r="U240">
        <v>1</v>
      </c>
      <c r="V240">
        <v>1</v>
      </c>
      <c r="W240">
        <v>1</v>
      </c>
      <c r="Z240" t="s">
        <v>63</v>
      </c>
      <c r="AA240" s="12" t="s">
        <v>74</v>
      </c>
      <c r="AB240" s="15" t="s">
        <v>675</v>
      </c>
      <c r="AC240" s="12" t="s">
        <v>1073</v>
      </c>
      <c r="AE240" s="12"/>
    </row>
    <row r="241" spans="1:31" ht="17.45" customHeight="1" x14ac:dyDescent="0.25">
      <c r="A241">
        <v>204</v>
      </c>
      <c r="B241" t="s">
        <v>680</v>
      </c>
      <c r="D241">
        <v>1</v>
      </c>
      <c r="E241" s="24">
        <v>912</v>
      </c>
      <c r="F241">
        <v>9</v>
      </c>
      <c r="G241" s="3" t="s">
        <v>681</v>
      </c>
      <c r="I241">
        <v>73.97</v>
      </c>
      <c r="J241">
        <v>99.36</v>
      </c>
      <c r="K241">
        <v>109</v>
      </c>
      <c r="L241">
        <v>108.4</v>
      </c>
      <c r="M241">
        <v>113.32</v>
      </c>
      <c r="N241">
        <v>119.9</v>
      </c>
      <c r="O241" s="9">
        <v>120.35</v>
      </c>
      <c r="P241" s="9">
        <v>122.38</v>
      </c>
      <c r="V241">
        <v>1</v>
      </c>
      <c r="W241">
        <v>1</v>
      </c>
      <c r="Z241" t="s">
        <v>109</v>
      </c>
      <c r="AA241" s="12" t="s">
        <v>69</v>
      </c>
      <c r="AB241" s="15" t="s">
        <v>679</v>
      </c>
      <c r="AC241" s="12" t="s">
        <v>1074</v>
      </c>
      <c r="AE241" s="12"/>
    </row>
    <row r="242" spans="1:31" ht="17.45" customHeight="1" x14ac:dyDescent="0.25">
      <c r="A242">
        <v>205</v>
      </c>
      <c r="B242" t="s">
        <v>684</v>
      </c>
      <c r="D242">
        <v>1</v>
      </c>
      <c r="E242" s="24">
        <v>820</v>
      </c>
      <c r="F242">
        <v>8</v>
      </c>
      <c r="G242" s="3" t="s">
        <v>685</v>
      </c>
      <c r="I242">
        <f>50.66-0.3</f>
        <v>50.36</v>
      </c>
      <c r="J242">
        <v>52.96</v>
      </c>
      <c r="K242">
        <v>56.8</v>
      </c>
      <c r="L242">
        <v>58.7</v>
      </c>
      <c r="M242">
        <v>53.97</v>
      </c>
      <c r="N242">
        <v>59.39</v>
      </c>
      <c r="O242" s="9">
        <v>60.19</v>
      </c>
      <c r="P242" s="9">
        <v>59.36</v>
      </c>
      <c r="V242">
        <v>1</v>
      </c>
      <c r="W242">
        <v>1</v>
      </c>
      <c r="Z242" t="s">
        <v>224</v>
      </c>
      <c r="AA242" s="12" t="s">
        <v>682</v>
      </c>
      <c r="AB242" s="15" t="s">
        <v>683</v>
      </c>
      <c r="AC242" s="12" t="s">
        <v>1075</v>
      </c>
      <c r="AE242" s="12"/>
    </row>
    <row r="243" spans="1:31" ht="17.45" customHeight="1" x14ac:dyDescent="0.25">
      <c r="A243">
        <v>206</v>
      </c>
      <c r="B243" t="s">
        <v>686</v>
      </c>
      <c r="D243">
        <v>1</v>
      </c>
      <c r="F243">
        <v>1</v>
      </c>
      <c r="G243" s="3" t="s">
        <v>687</v>
      </c>
      <c r="H243" t="s">
        <v>688</v>
      </c>
      <c r="I243">
        <v>23</v>
      </c>
      <c r="J243">
        <v>26</v>
      </c>
      <c r="K243">
        <v>33</v>
      </c>
      <c r="L243">
        <v>36</v>
      </c>
      <c r="M243">
        <v>38</v>
      </c>
      <c r="N243">
        <v>40</v>
      </c>
      <c r="O243" s="9">
        <v>43</v>
      </c>
      <c r="P243" s="9">
        <v>46</v>
      </c>
      <c r="S243">
        <v>1</v>
      </c>
      <c r="W243">
        <v>1</v>
      </c>
      <c r="Z243" t="s">
        <v>73</v>
      </c>
      <c r="AA243" s="12" t="s">
        <v>45</v>
      </c>
      <c r="AB243" s="15" t="s">
        <v>79</v>
      </c>
      <c r="AC243" s="12" t="s">
        <v>1158</v>
      </c>
      <c r="AE243" s="12"/>
    </row>
    <row r="244" spans="1:31" ht="17.45" customHeight="1" x14ac:dyDescent="0.25">
      <c r="A244">
        <v>207</v>
      </c>
      <c r="B244" t="s">
        <v>690</v>
      </c>
      <c r="D244">
        <v>1</v>
      </c>
      <c r="F244">
        <v>1</v>
      </c>
      <c r="G244" s="3" t="s">
        <v>691</v>
      </c>
      <c r="H244" t="s">
        <v>688</v>
      </c>
      <c r="I244">
        <v>31</v>
      </c>
      <c r="J244">
        <v>32</v>
      </c>
      <c r="K244">
        <v>32</v>
      </c>
      <c r="L244">
        <v>31</v>
      </c>
      <c r="M244">
        <v>31</v>
      </c>
      <c r="N244">
        <v>31</v>
      </c>
      <c r="O244" s="9">
        <v>34</v>
      </c>
      <c r="P244" s="9">
        <v>32</v>
      </c>
      <c r="S244">
        <v>1</v>
      </c>
      <c r="W244">
        <v>1</v>
      </c>
      <c r="Z244" t="s">
        <v>73</v>
      </c>
      <c r="AA244" s="12" t="s">
        <v>45</v>
      </c>
      <c r="AB244" s="15" t="s">
        <v>689</v>
      </c>
      <c r="AC244" s="12" t="s">
        <v>1158</v>
      </c>
      <c r="AE244" s="12"/>
    </row>
    <row r="245" spans="1:31" ht="17.45" customHeight="1" x14ac:dyDescent="0.25">
      <c r="A245">
        <v>208</v>
      </c>
      <c r="B245" t="s">
        <v>693</v>
      </c>
      <c r="D245">
        <v>1</v>
      </c>
      <c r="E245" s="24">
        <v>452</v>
      </c>
      <c r="F245">
        <v>4</v>
      </c>
      <c r="G245" s="3" t="s">
        <v>694</v>
      </c>
      <c r="I245">
        <v>1233.5999999999999</v>
      </c>
      <c r="J245">
        <v>1141.3599999999999</v>
      </c>
      <c r="K245">
        <v>1178.7</v>
      </c>
      <c r="L245">
        <v>1238.9000000000001</v>
      </c>
      <c r="M245">
        <v>1328.82</v>
      </c>
      <c r="N245">
        <v>1273.06</v>
      </c>
      <c r="O245" s="9">
        <v>1321.08</v>
      </c>
      <c r="P245" s="9">
        <v>1392.62</v>
      </c>
      <c r="T245">
        <v>1</v>
      </c>
      <c r="U245">
        <v>1</v>
      </c>
      <c r="V245">
        <v>1</v>
      </c>
      <c r="W245">
        <v>1</v>
      </c>
      <c r="Z245" t="s">
        <v>83</v>
      </c>
      <c r="AA245" s="12" t="s">
        <v>58</v>
      </c>
      <c r="AB245" s="15" t="s">
        <v>692</v>
      </c>
      <c r="AC245" s="12" t="s">
        <v>1076</v>
      </c>
      <c r="AE245" s="12"/>
    </row>
    <row r="246" spans="1:31" ht="17.45" customHeight="1" x14ac:dyDescent="0.25">
      <c r="A246">
        <v>294</v>
      </c>
      <c r="B246" t="s">
        <v>695</v>
      </c>
      <c r="D246">
        <v>1</v>
      </c>
      <c r="E246" s="24">
        <v>330</v>
      </c>
      <c r="F246">
        <v>3</v>
      </c>
      <c r="G246" s="3" t="s">
        <v>61</v>
      </c>
      <c r="H246" t="s">
        <v>62</v>
      </c>
      <c r="K246">
        <v>44.071199999999997</v>
      </c>
      <c r="L246">
        <v>43.8</v>
      </c>
      <c r="M246">
        <v>44.633334126984103</v>
      </c>
      <c r="N246">
        <v>45.457509881422887</v>
      </c>
      <c r="O246" s="8">
        <v>46.241304347826052</v>
      </c>
      <c r="P246" s="8">
        <v>46.241304347826052</v>
      </c>
      <c r="Q246">
        <v>1</v>
      </c>
      <c r="X246">
        <v>1</v>
      </c>
      <c r="Z246" t="s">
        <v>63</v>
      </c>
      <c r="AA246" s="12" t="s">
        <v>64</v>
      </c>
      <c r="AC246" s="12" t="s">
        <v>1116</v>
      </c>
      <c r="AE246" s="12"/>
    </row>
    <row r="247" spans="1:31" ht="17.45" customHeight="1" x14ac:dyDescent="0.25">
      <c r="A247">
        <v>209</v>
      </c>
      <c r="B247" t="s">
        <v>697</v>
      </c>
      <c r="D247">
        <v>1</v>
      </c>
      <c r="F247">
        <v>1</v>
      </c>
      <c r="G247" s="3" t="s">
        <v>698</v>
      </c>
      <c r="I247">
        <v>12</v>
      </c>
      <c r="J247">
        <v>12.75</v>
      </c>
      <c r="K247">
        <v>12.75</v>
      </c>
      <c r="L247">
        <v>10</v>
      </c>
      <c r="M247">
        <v>10</v>
      </c>
      <c r="N247">
        <v>9</v>
      </c>
      <c r="O247" s="10">
        <v>7.5</v>
      </c>
      <c r="P247" s="10">
        <v>7.5</v>
      </c>
      <c r="Z247" t="s">
        <v>73</v>
      </c>
      <c r="AA247" s="12" t="s">
        <v>69</v>
      </c>
      <c r="AB247" s="15" t="s">
        <v>696</v>
      </c>
      <c r="AC247" s="12" t="s">
        <v>1077</v>
      </c>
      <c r="AE247" s="12"/>
    </row>
    <row r="248" spans="1:31" ht="17.45" customHeight="1" x14ac:dyDescent="0.25">
      <c r="A248">
        <v>210</v>
      </c>
      <c r="B248" t="s">
        <v>209</v>
      </c>
      <c r="D248">
        <v>1</v>
      </c>
      <c r="E248" s="24">
        <v>112</v>
      </c>
      <c r="F248">
        <v>1</v>
      </c>
      <c r="G248" s="3" t="s">
        <v>700</v>
      </c>
      <c r="I248">
        <f>9410.41-19</f>
        <v>9391.41</v>
      </c>
      <c r="J248">
        <v>9478.39</v>
      </c>
      <c r="K248">
        <v>9733.9</v>
      </c>
      <c r="L248">
        <v>9179.2999999999993</v>
      </c>
      <c r="M248">
        <v>9511</v>
      </c>
      <c r="N248">
        <v>9347.7099999999991</v>
      </c>
      <c r="O248" s="9">
        <v>9298.7800000000007</v>
      </c>
      <c r="P248" s="9">
        <v>9301.65</v>
      </c>
      <c r="U248">
        <v>1</v>
      </c>
      <c r="V248">
        <v>1</v>
      </c>
      <c r="W248">
        <v>1</v>
      </c>
      <c r="Z248" t="s">
        <v>73</v>
      </c>
      <c r="AA248" s="12" t="s">
        <v>58</v>
      </c>
      <c r="AB248" s="15" t="s">
        <v>699</v>
      </c>
      <c r="AC248" s="12" t="s">
        <v>1199</v>
      </c>
      <c r="AD248" s="7">
        <v>2</v>
      </c>
      <c r="AE248" s="12"/>
    </row>
    <row r="249" spans="1:31" ht="17.45" customHeight="1" x14ac:dyDescent="0.25">
      <c r="A249">
        <v>295</v>
      </c>
      <c r="B249" t="s">
        <v>701</v>
      </c>
      <c r="D249">
        <v>1</v>
      </c>
      <c r="E249" s="24">
        <v>330</v>
      </c>
      <c r="F249">
        <v>3</v>
      </c>
      <c r="G249" s="3" t="s">
        <v>61</v>
      </c>
      <c r="H249" t="s">
        <v>62</v>
      </c>
      <c r="K249">
        <v>16.3858</v>
      </c>
      <c r="L249">
        <v>15.35</v>
      </c>
      <c r="M249">
        <v>16.709053621031739</v>
      </c>
      <c r="N249">
        <v>16.60177895256917</v>
      </c>
      <c r="O249" s="8">
        <v>15.61638843873518</v>
      </c>
      <c r="P249" s="8">
        <v>15.61638843873518</v>
      </c>
      <c r="Q249">
        <v>1</v>
      </c>
      <c r="X249">
        <v>1</v>
      </c>
      <c r="Z249" t="s">
        <v>63</v>
      </c>
      <c r="AA249" s="12" t="s">
        <v>64</v>
      </c>
      <c r="AC249" s="12" t="s">
        <v>1116</v>
      </c>
      <c r="AE249" s="12"/>
    </row>
    <row r="250" spans="1:31" ht="17.45" customHeight="1" x14ac:dyDescent="0.25">
      <c r="A250">
        <v>211</v>
      </c>
      <c r="B250" t="s">
        <v>703</v>
      </c>
      <c r="D250">
        <v>1</v>
      </c>
      <c r="F250">
        <v>10</v>
      </c>
      <c r="G250" s="3" t="s">
        <v>704</v>
      </c>
      <c r="I250">
        <v>1.2</v>
      </c>
      <c r="J250">
        <v>1.2</v>
      </c>
      <c r="K250">
        <v>1.2</v>
      </c>
      <c r="L250">
        <v>1.5</v>
      </c>
      <c r="M250">
        <v>1.5</v>
      </c>
      <c r="N250">
        <v>2</v>
      </c>
      <c r="O250" s="10">
        <v>2</v>
      </c>
      <c r="P250" s="10">
        <v>2</v>
      </c>
      <c r="Z250" t="s">
        <v>73</v>
      </c>
      <c r="AA250" s="12" t="s">
        <v>69</v>
      </c>
      <c r="AB250" s="15" t="s">
        <v>702</v>
      </c>
      <c r="AC250" s="12" t="s">
        <v>1078</v>
      </c>
      <c r="AE250" s="12"/>
    </row>
    <row r="251" spans="1:31" ht="17.45" customHeight="1" x14ac:dyDescent="0.25">
      <c r="A251">
        <v>212</v>
      </c>
      <c r="B251" t="s">
        <v>706</v>
      </c>
      <c r="D251">
        <v>1</v>
      </c>
      <c r="E251" s="24">
        <v>422</v>
      </c>
      <c r="F251">
        <v>4</v>
      </c>
      <c r="G251" s="3" t="s">
        <v>707</v>
      </c>
      <c r="I251">
        <v>682.55</v>
      </c>
      <c r="J251">
        <v>654.30999999999995</v>
      </c>
      <c r="K251">
        <v>767.9</v>
      </c>
      <c r="L251">
        <v>674.7</v>
      </c>
      <c r="M251">
        <v>730.01</v>
      </c>
      <c r="N251">
        <v>768.63</v>
      </c>
      <c r="O251" s="9">
        <v>734.16</v>
      </c>
      <c r="P251" s="9">
        <v>693.55</v>
      </c>
      <c r="U251">
        <v>1</v>
      </c>
      <c r="V251">
        <v>1</v>
      </c>
      <c r="W251">
        <v>1</v>
      </c>
      <c r="Z251" t="s">
        <v>83</v>
      </c>
      <c r="AA251" s="12" t="s">
        <v>58</v>
      </c>
      <c r="AB251" s="15" t="s">
        <v>705</v>
      </c>
      <c r="AC251" s="12" t="s">
        <v>1200</v>
      </c>
      <c r="AE251" s="12"/>
    </row>
    <row r="252" spans="1:31" ht="17.45" customHeight="1" x14ac:dyDescent="0.25">
      <c r="A252">
        <v>213</v>
      </c>
      <c r="B252" t="s">
        <v>709</v>
      </c>
      <c r="D252">
        <v>1</v>
      </c>
      <c r="E252" s="24">
        <v>960</v>
      </c>
      <c r="F252">
        <v>9</v>
      </c>
      <c r="G252" s="3" t="s">
        <v>710</v>
      </c>
      <c r="I252">
        <v>10.6</v>
      </c>
      <c r="J252">
        <v>11.9</v>
      </c>
      <c r="K252">
        <v>15.5</v>
      </c>
      <c r="L252">
        <v>15.1</v>
      </c>
      <c r="M252">
        <v>15.14</v>
      </c>
      <c r="N252">
        <v>15.8</v>
      </c>
      <c r="O252" s="9">
        <v>14.6</v>
      </c>
      <c r="P252" s="9">
        <v>15</v>
      </c>
      <c r="V252">
        <v>1</v>
      </c>
      <c r="W252">
        <v>1</v>
      </c>
      <c r="Z252" t="s">
        <v>109</v>
      </c>
      <c r="AA252" s="12" t="s">
        <v>74</v>
      </c>
      <c r="AB252" s="15" t="s">
        <v>708</v>
      </c>
      <c r="AC252" s="12" t="s">
        <v>1079</v>
      </c>
      <c r="AD252" s="7">
        <v>2</v>
      </c>
      <c r="AE252" s="12"/>
    </row>
    <row r="253" spans="1:31" ht="17.45" customHeight="1" x14ac:dyDescent="0.25">
      <c r="A253">
        <v>214</v>
      </c>
      <c r="B253" t="s">
        <v>712</v>
      </c>
      <c r="D253">
        <v>1</v>
      </c>
      <c r="F253">
        <v>9</v>
      </c>
      <c r="G253" s="3" t="s">
        <v>713</v>
      </c>
      <c r="I253">
        <v>4.4000000000000004</v>
      </c>
      <c r="J253">
        <v>5.2</v>
      </c>
      <c r="K253">
        <v>5.2</v>
      </c>
      <c r="L253">
        <v>6.45</v>
      </c>
      <c r="M253">
        <v>6.45</v>
      </c>
      <c r="N253">
        <v>17</v>
      </c>
      <c r="O253" s="10">
        <v>14</v>
      </c>
      <c r="P253" s="10">
        <v>16</v>
      </c>
      <c r="Y253" t="s">
        <v>714</v>
      </c>
      <c r="Z253" t="s">
        <v>109</v>
      </c>
      <c r="AA253" s="12" t="s">
        <v>69</v>
      </c>
      <c r="AB253" s="15" t="s">
        <v>711</v>
      </c>
      <c r="AC253" s="12" t="s">
        <v>1080</v>
      </c>
      <c r="AE253" s="12"/>
    </row>
    <row r="254" spans="1:31" ht="17.45" customHeight="1" x14ac:dyDescent="0.25">
      <c r="A254">
        <v>215</v>
      </c>
      <c r="B254" t="s">
        <v>311</v>
      </c>
      <c r="D254">
        <v>1</v>
      </c>
      <c r="E254" s="24">
        <v>760</v>
      </c>
      <c r="F254">
        <v>7</v>
      </c>
      <c r="G254" s="3" t="s">
        <v>716</v>
      </c>
      <c r="I254">
        <v>608.14</v>
      </c>
      <c r="J254">
        <v>670.69</v>
      </c>
      <c r="K254">
        <v>675.8</v>
      </c>
      <c r="L254">
        <v>685.5</v>
      </c>
      <c r="M254">
        <v>753.76</v>
      </c>
      <c r="N254">
        <v>765.33</v>
      </c>
      <c r="O254" s="9">
        <v>777.82</v>
      </c>
      <c r="P254" s="9">
        <v>898.85</v>
      </c>
      <c r="U254">
        <v>1</v>
      </c>
      <c r="V254">
        <v>1</v>
      </c>
      <c r="W254">
        <v>1</v>
      </c>
      <c r="Z254" t="s">
        <v>68</v>
      </c>
      <c r="AA254" s="12" t="s">
        <v>58</v>
      </c>
      <c r="AB254" s="15" t="s">
        <v>715</v>
      </c>
      <c r="AC254" s="12" t="s">
        <v>1201</v>
      </c>
      <c r="AD254" s="7">
        <v>2</v>
      </c>
      <c r="AE254" s="7">
        <v>2</v>
      </c>
    </row>
    <row r="255" spans="1:31" ht="17.45" customHeight="1" x14ac:dyDescent="0.25">
      <c r="A255">
        <v>296</v>
      </c>
      <c r="B255" t="s">
        <v>717</v>
      </c>
      <c r="D255">
        <v>1</v>
      </c>
      <c r="E255" s="24">
        <v>330</v>
      </c>
      <c r="F255">
        <v>3</v>
      </c>
      <c r="G255" s="3" t="s">
        <v>61</v>
      </c>
      <c r="H255" t="s">
        <v>62</v>
      </c>
      <c r="K255">
        <v>125.29819999999999</v>
      </c>
      <c r="L255">
        <v>122.48</v>
      </c>
      <c r="M255">
        <v>127.0136456845236</v>
      </c>
      <c r="N255">
        <v>129.23538517786551</v>
      </c>
      <c r="O255" s="8">
        <v>131.55679866600789</v>
      </c>
      <c r="P255" s="8">
        <v>131.55679866600789</v>
      </c>
      <c r="Q255">
        <v>1</v>
      </c>
      <c r="X255">
        <v>1</v>
      </c>
      <c r="Z255" t="s">
        <v>63</v>
      </c>
      <c r="AA255" s="12" t="s">
        <v>64</v>
      </c>
      <c r="AC255" s="12" t="s">
        <v>1116</v>
      </c>
      <c r="AE255" s="12"/>
    </row>
    <row r="256" spans="1:31" ht="17.45" customHeight="1" x14ac:dyDescent="0.25">
      <c r="A256">
        <v>216</v>
      </c>
      <c r="B256" t="s">
        <v>719</v>
      </c>
      <c r="C256" t="s">
        <v>720</v>
      </c>
      <c r="D256">
        <v>1</v>
      </c>
      <c r="E256" s="24">
        <v>912</v>
      </c>
      <c r="F256">
        <v>9</v>
      </c>
      <c r="G256" s="3" t="s">
        <v>721</v>
      </c>
      <c r="I256">
        <v>1002.77</v>
      </c>
      <c r="J256">
        <v>1056.6500000000001</v>
      </c>
      <c r="K256">
        <v>1054.5999999999999</v>
      </c>
      <c r="L256">
        <v>1105.4000000000001</v>
      </c>
      <c r="M256">
        <v>1117.3699999999999</v>
      </c>
      <c r="N256">
        <v>1134.1099999999999</v>
      </c>
      <c r="O256" s="9">
        <v>1151.98</v>
      </c>
      <c r="P256" s="9">
        <v>1130.26</v>
      </c>
      <c r="U256">
        <v>1</v>
      </c>
      <c r="V256">
        <v>1</v>
      </c>
      <c r="W256">
        <v>1</v>
      </c>
      <c r="Z256" t="s">
        <v>109</v>
      </c>
      <c r="AA256" s="12" t="s">
        <v>74</v>
      </c>
      <c r="AB256" s="15" t="s">
        <v>718</v>
      </c>
      <c r="AC256" s="12" t="s">
        <v>1081</v>
      </c>
      <c r="AD256" s="7">
        <v>1</v>
      </c>
      <c r="AE256" s="12"/>
    </row>
    <row r="257" spans="1:31" ht="17.45" customHeight="1" x14ac:dyDescent="0.25">
      <c r="A257">
        <v>134</v>
      </c>
      <c r="B257" t="s">
        <v>723</v>
      </c>
      <c r="D257">
        <v>1</v>
      </c>
      <c r="E257" s="24">
        <v>411</v>
      </c>
      <c r="F257">
        <v>4</v>
      </c>
      <c r="G257" s="3" t="s">
        <v>724</v>
      </c>
      <c r="I257">
        <v>42.1</v>
      </c>
      <c r="J257">
        <v>40.5</v>
      </c>
      <c r="K257">
        <v>52</v>
      </c>
      <c r="L257">
        <v>58.9</v>
      </c>
      <c r="M257">
        <v>64.5</v>
      </c>
      <c r="N257">
        <v>63.54</v>
      </c>
      <c r="O257" s="9">
        <v>60.72</v>
      </c>
      <c r="P257" s="9">
        <v>60.05</v>
      </c>
      <c r="U257">
        <v>1</v>
      </c>
      <c r="V257">
        <v>1</v>
      </c>
      <c r="W257">
        <v>1</v>
      </c>
      <c r="Z257" t="s">
        <v>73</v>
      </c>
      <c r="AA257" s="12" t="s">
        <v>58</v>
      </c>
      <c r="AB257" s="15" t="s">
        <v>722</v>
      </c>
      <c r="AC257" s="12" t="s">
        <v>1041</v>
      </c>
      <c r="AE257" s="7">
        <v>2</v>
      </c>
    </row>
    <row r="258" spans="1:31" ht="17.45" customHeight="1" x14ac:dyDescent="0.25">
      <c r="A258">
        <v>217</v>
      </c>
      <c r="B258" t="s">
        <v>726</v>
      </c>
      <c r="D258">
        <v>1</v>
      </c>
      <c r="F258">
        <v>1</v>
      </c>
      <c r="G258" s="3" t="s">
        <v>727</v>
      </c>
      <c r="I258">
        <v>0.05</v>
      </c>
      <c r="J258">
        <v>0.05</v>
      </c>
      <c r="K258">
        <v>0.05</v>
      </c>
      <c r="L258">
        <v>0.05</v>
      </c>
      <c r="M258">
        <v>0.05</v>
      </c>
      <c r="N258">
        <v>0.05</v>
      </c>
      <c r="O258" s="10">
        <v>0.05</v>
      </c>
      <c r="P258" s="10">
        <v>0</v>
      </c>
      <c r="Y258" t="s">
        <v>728</v>
      </c>
      <c r="Z258" t="s">
        <v>73</v>
      </c>
      <c r="AA258" s="12" t="s">
        <v>69</v>
      </c>
      <c r="AB258" s="15" t="s">
        <v>725</v>
      </c>
      <c r="AC258" s="12" t="s">
        <v>1082</v>
      </c>
      <c r="AE258" s="12"/>
    </row>
    <row r="259" spans="1:31" ht="17.45" customHeight="1" x14ac:dyDescent="0.25">
      <c r="A259">
        <v>218</v>
      </c>
      <c r="B259" t="s">
        <v>730</v>
      </c>
      <c r="C259" t="s">
        <v>731</v>
      </c>
      <c r="D259">
        <v>1</v>
      </c>
      <c r="E259" s="24">
        <v>750</v>
      </c>
      <c r="F259">
        <v>7</v>
      </c>
      <c r="G259" s="3" t="s">
        <v>732</v>
      </c>
      <c r="I259">
        <v>67.52</v>
      </c>
      <c r="J259">
        <v>74.260000000000005</v>
      </c>
      <c r="K259">
        <v>70.8</v>
      </c>
      <c r="L259">
        <v>75.2</v>
      </c>
      <c r="M259">
        <v>78.069999999999993</v>
      </c>
      <c r="N259">
        <v>73.61</v>
      </c>
      <c r="O259" s="9">
        <v>74.52</v>
      </c>
      <c r="P259" s="9">
        <v>78.150000000000006</v>
      </c>
      <c r="U259">
        <v>1</v>
      </c>
      <c r="V259">
        <v>1</v>
      </c>
      <c r="W259">
        <v>1</v>
      </c>
      <c r="Z259" t="s">
        <v>68</v>
      </c>
      <c r="AA259" s="12" t="s">
        <v>74</v>
      </c>
      <c r="AB259" s="15" t="s">
        <v>729</v>
      </c>
      <c r="AC259" s="12" t="s">
        <v>1202</v>
      </c>
      <c r="AE259" s="12"/>
    </row>
    <row r="260" spans="1:31" ht="17.45" customHeight="1" x14ac:dyDescent="0.25">
      <c r="A260">
        <v>219</v>
      </c>
      <c r="B260" t="s">
        <v>734</v>
      </c>
      <c r="C260" t="s">
        <v>735</v>
      </c>
      <c r="D260">
        <v>1</v>
      </c>
      <c r="E260" s="24">
        <v>820</v>
      </c>
      <c r="F260">
        <v>8</v>
      </c>
      <c r="G260" s="3" t="s">
        <v>736</v>
      </c>
      <c r="I260">
        <v>32.130000000000003</v>
      </c>
      <c r="J260">
        <v>33.119999999999997</v>
      </c>
      <c r="K260">
        <v>36.799999999999997</v>
      </c>
      <c r="L260">
        <v>33</v>
      </c>
      <c r="M260">
        <v>35.549999999999997</v>
      </c>
      <c r="N260">
        <v>29.94</v>
      </c>
      <c r="O260" s="9">
        <v>40.1</v>
      </c>
      <c r="P260" s="9">
        <v>35.26</v>
      </c>
      <c r="U260">
        <v>1</v>
      </c>
      <c r="V260">
        <v>1</v>
      </c>
      <c r="W260">
        <v>1</v>
      </c>
      <c r="Z260" t="s">
        <v>224</v>
      </c>
      <c r="AA260" s="12" t="s">
        <v>74</v>
      </c>
      <c r="AB260" s="15" t="s">
        <v>733</v>
      </c>
      <c r="AC260" s="12" t="s">
        <v>1203</v>
      </c>
      <c r="AE260" s="12"/>
    </row>
    <row r="261" spans="1:31" ht="17.45" customHeight="1" x14ac:dyDescent="0.25">
      <c r="A261">
        <v>220</v>
      </c>
      <c r="B261" t="s">
        <v>738</v>
      </c>
      <c r="C261" t="s">
        <v>739</v>
      </c>
      <c r="D261">
        <v>1</v>
      </c>
      <c r="E261" s="24">
        <v>435</v>
      </c>
      <c r="F261">
        <v>4</v>
      </c>
      <c r="G261" s="3" t="s">
        <v>740</v>
      </c>
      <c r="I261">
        <v>371.25</v>
      </c>
      <c r="J261">
        <v>375.84</v>
      </c>
      <c r="K261">
        <v>401.2</v>
      </c>
      <c r="L261">
        <v>400.4</v>
      </c>
      <c r="M261">
        <v>362.5</v>
      </c>
      <c r="N261">
        <v>386.78</v>
      </c>
      <c r="O261" s="9">
        <v>419.76</v>
      </c>
      <c r="P261" s="9">
        <v>468.77</v>
      </c>
      <c r="U261">
        <v>1</v>
      </c>
      <c r="V261">
        <v>1</v>
      </c>
      <c r="W261">
        <v>1</v>
      </c>
      <c r="Z261" t="s">
        <v>57</v>
      </c>
      <c r="AA261" s="12" t="s">
        <v>74</v>
      </c>
      <c r="AB261" s="15" t="s">
        <v>737</v>
      </c>
      <c r="AC261" s="12" t="s">
        <v>1204</v>
      </c>
      <c r="AD261" s="7">
        <v>1</v>
      </c>
      <c r="AE261" s="26">
        <v>1</v>
      </c>
    </row>
    <row r="262" spans="1:31" ht="17.45" customHeight="1" x14ac:dyDescent="0.25">
      <c r="A262">
        <v>221</v>
      </c>
      <c r="B262" t="s">
        <v>742</v>
      </c>
      <c r="C262" t="s">
        <v>743</v>
      </c>
      <c r="D262">
        <v>1</v>
      </c>
      <c r="E262" s="24">
        <v>133</v>
      </c>
      <c r="F262">
        <v>1</v>
      </c>
      <c r="G262" s="3" t="s">
        <v>744</v>
      </c>
      <c r="I262">
        <v>376.91</v>
      </c>
      <c r="J262">
        <v>392.95</v>
      </c>
      <c r="K262">
        <v>393.2</v>
      </c>
      <c r="L262">
        <v>435.2</v>
      </c>
      <c r="M262">
        <v>479.35</v>
      </c>
      <c r="N262">
        <v>518.26</v>
      </c>
      <c r="O262" s="9">
        <v>534.79</v>
      </c>
      <c r="P262" s="9">
        <v>540.69000000000005</v>
      </c>
      <c r="U262">
        <v>1</v>
      </c>
      <c r="V262">
        <v>1</v>
      </c>
      <c r="W262">
        <v>1</v>
      </c>
      <c r="Z262" t="s">
        <v>73</v>
      </c>
      <c r="AA262" s="12" t="s">
        <v>58</v>
      </c>
      <c r="AB262" s="15" t="s">
        <v>741</v>
      </c>
      <c r="AC262" s="12" t="s">
        <v>1205</v>
      </c>
      <c r="AE262" s="12"/>
    </row>
    <row r="263" spans="1:31" ht="17.45" customHeight="1" x14ac:dyDescent="0.25">
      <c r="A263">
        <v>222</v>
      </c>
      <c r="B263" t="s">
        <v>746</v>
      </c>
      <c r="D263">
        <v>1</v>
      </c>
      <c r="E263" s="24">
        <v>820</v>
      </c>
      <c r="F263">
        <v>8</v>
      </c>
      <c r="G263" s="3" t="s">
        <v>747</v>
      </c>
      <c r="I263">
        <v>71.38</v>
      </c>
      <c r="J263">
        <v>69.81</v>
      </c>
      <c r="K263">
        <v>70.3</v>
      </c>
      <c r="L263">
        <v>66.8</v>
      </c>
      <c r="M263">
        <v>70.900000000000006</v>
      </c>
      <c r="N263">
        <v>72.98</v>
      </c>
      <c r="O263" s="9">
        <v>80.17</v>
      </c>
      <c r="P263" s="9">
        <v>72.97</v>
      </c>
      <c r="U263">
        <v>1</v>
      </c>
      <c r="V263">
        <v>1</v>
      </c>
      <c r="W263">
        <v>1</v>
      </c>
      <c r="Z263" t="s">
        <v>224</v>
      </c>
      <c r="AA263" s="12" t="s">
        <v>74</v>
      </c>
      <c r="AB263" s="15" t="s">
        <v>745</v>
      </c>
      <c r="AC263" s="12" t="s">
        <v>1083</v>
      </c>
      <c r="AE263" s="27">
        <v>1</v>
      </c>
    </row>
    <row r="264" spans="1:31" ht="17.45" customHeight="1" x14ac:dyDescent="0.25">
      <c r="A264">
        <v>223</v>
      </c>
      <c r="B264" t="s">
        <v>749</v>
      </c>
      <c r="D264">
        <v>1</v>
      </c>
      <c r="E264" s="24">
        <v>650</v>
      </c>
      <c r="F264">
        <v>6</v>
      </c>
      <c r="G264" s="3" t="s">
        <v>750</v>
      </c>
      <c r="I264">
        <v>73.55</v>
      </c>
      <c r="J264">
        <v>76.2</v>
      </c>
      <c r="K264">
        <v>80.8</v>
      </c>
      <c r="L264">
        <v>81.900000000000006</v>
      </c>
      <c r="M264">
        <v>90.68</v>
      </c>
      <c r="N264">
        <v>86.68</v>
      </c>
      <c r="O264" s="9">
        <v>90.85</v>
      </c>
      <c r="P264" s="9">
        <v>94.51</v>
      </c>
      <c r="U264">
        <v>1</v>
      </c>
      <c r="V264">
        <v>1</v>
      </c>
      <c r="W264">
        <v>1</v>
      </c>
      <c r="Z264" t="s">
        <v>57</v>
      </c>
      <c r="AA264" s="12" t="s">
        <v>74</v>
      </c>
      <c r="AB264" s="15" t="s">
        <v>748</v>
      </c>
      <c r="AC264" s="12" t="s">
        <v>1084</v>
      </c>
      <c r="AE264" s="28">
        <v>2</v>
      </c>
    </row>
    <row r="265" spans="1:31" ht="17.45" customHeight="1" x14ac:dyDescent="0.25">
      <c r="A265">
        <v>224</v>
      </c>
      <c r="B265" t="s">
        <v>752</v>
      </c>
      <c r="C265" t="s">
        <v>753</v>
      </c>
      <c r="D265">
        <v>1</v>
      </c>
      <c r="E265" s="24">
        <v>360</v>
      </c>
      <c r="F265">
        <v>3</v>
      </c>
      <c r="G265" s="3" t="s">
        <v>754</v>
      </c>
      <c r="I265">
        <v>28.83</v>
      </c>
      <c r="J265">
        <v>27.25</v>
      </c>
      <c r="K265">
        <v>27.3</v>
      </c>
      <c r="L265">
        <v>28.8</v>
      </c>
      <c r="M265">
        <v>26.65</v>
      </c>
      <c r="N265">
        <v>28.9</v>
      </c>
      <c r="O265" s="9">
        <v>29.2</v>
      </c>
      <c r="P265" s="9">
        <v>28.2</v>
      </c>
      <c r="U265">
        <v>1</v>
      </c>
      <c r="V265">
        <v>1</v>
      </c>
      <c r="W265">
        <v>1</v>
      </c>
      <c r="Z265" t="s">
        <v>63</v>
      </c>
      <c r="AA265" s="12" t="s">
        <v>74</v>
      </c>
      <c r="AB265" s="15" t="s">
        <v>751</v>
      </c>
      <c r="AC265" s="12" t="s">
        <v>1085</v>
      </c>
      <c r="AE265" s="12"/>
    </row>
    <row r="266" spans="1:31" ht="17.45" customHeight="1" x14ac:dyDescent="0.25">
      <c r="A266">
        <v>225</v>
      </c>
      <c r="B266" t="s">
        <v>756</v>
      </c>
      <c r="D266">
        <v>1</v>
      </c>
      <c r="E266" s="24">
        <v>820</v>
      </c>
      <c r="F266">
        <v>8</v>
      </c>
      <c r="G266" s="3" t="s">
        <v>757</v>
      </c>
      <c r="I266">
        <v>196.86</v>
      </c>
      <c r="J266">
        <v>254.01</v>
      </c>
      <c r="K266">
        <v>252.4</v>
      </c>
      <c r="L266">
        <v>266.10000000000002</v>
      </c>
      <c r="M266">
        <v>250.55</v>
      </c>
      <c r="N266">
        <v>268.94</v>
      </c>
      <c r="O266" s="9">
        <v>287.42</v>
      </c>
      <c r="P266" s="9">
        <v>299.83999999999997</v>
      </c>
      <c r="U266">
        <v>1</v>
      </c>
      <c r="V266">
        <v>1</v>
      </c>
      <c r="W266">
        <v>1</v>
      </c>
      <c r="Z266" t="s">
        <v>224</v>
      </c>
      <c r="AA266" s="12" t="s">
        <v>74</v>
      </c>
      <c r="AB266" s="15" t="s">
        <v>755</v>
      </c>
      <c r="AC266" s="12" t="s">
        <v>1086</v>
      </c>
      <c r="AE266" s="12"/>
    </row>
    <row r="267" spans="1:31" ht="17.45" customHeight="1" x14ac:dyDescent="0.25">
      <c r="A267">
        <v>226</v>
      </c>
      <c r="B267" t="s">
        <v>759</v>
      </c>
      <c r="C267" t="s">
        <v>760</v>
      </c>
      <c r="D267">
        <v>1</v>
      </c>
      <c r="E267" s="24">
        <v>210</v>
      </c>
      <c r="F267">
        <v>2</v>
      </c>
      <c r="G267" s="3" t="s">
        <v>761</v>
      </c>
      <c r="I267">
        <v>5</v>
      </c>
      <c r="J267">
        <v>5</v>
      </c>
      <c r="K267">
        <v>5</v>
      </c>
      <c r="L267">
        <v>5.8</v>
      </c>
      <c r="M267">
        <v>5</v>
      </c>
      <c r="N267">
        <v>4</v>
      </c>
      <c r="O267" s="9">
        <v>3</v>
      </c>
      <c r="P267" s="9">
        <v>6</v>
      </c>
      <c r="V267">
        <v>1</v>
      </c>
      <c r="W267">
        <v>1</v>
      </c>
      <c r="Z267" t="s">
        <v>140</v>
      </c>
      <c r="AA267" s="12" t="s">
        <v>69</v>
      </c>
      <c r="AB267" s="15" t="s">
        <v>758</v>
      </c>
      <c r="AC267" s="12" t="s">
        <v>1087</v>
      </c>
      <c r="AE267" s="12"/>
    </row>
    <row r="268" spans="1:31" ht="17.45" customHeight="1" x14ac:dyDescent="0.25">
      <c r="A268">
        <v>227</v>
      </c>
      <c r="B268" t="s">
        <v>763</v>
      </c>
      <c r="C268" t="s">
        <v>764</v>
      </c>
      <c r="D268">
        <v>1</v>
      </c>
      <c r="E268" s="24">
        <v>1070</v>
      </c>
      <c r="F268">
        <v>10</v>
      </c>
      <c r="G268" s="3" t="s">
        <v>765</v>
      </c>
      <c r="I268">
        <v>3410.68</v>
      </c>
      <c r="J268">
        <v>3365.48</v>
      </c>
      <c r="K268">
        <v>3452</v>
      </c>
      <c r="L268">
        <v>3509.6</v>
      </c>
      <c r="M268">
        <v>3472.77</v>
      </c>
      <c r="N268">
        <v>3550.61</v>
      </c>
      <c r="O268" s="9">
        <v>3700.39</v>
      </c>
      <c r="P268" s="9">
        <v>4063.9</v>
      </c>
      <c r="U268">
        <v>1</v>
      </c>
      <c r="V268">
        <v>1</v>
      </c>
      <c r="W268">
        <v>1</v>
      </c>
      <c r="Z268" t="s">
        <v>68</v>
      </c>
      <c r="AA268" s="12" t="s">
        <v>74</v>
      </c>
      <c r="AB268" s="15" t="s">
        <v>762</v>
      </c>
      <c r="AC268" s="12" t="s">
        <v>1088</v>
      </c>
      <c r="AE268" s="12"/>
    </row>
    <row r="269" spans="1:31" ht="17.45" customHeight="1" x14ac:dyDescent="0.25">
      <c r="A269">
        <v>228</v>
      </c>
      <c r="B269" t="s">
        <v>767</v>
      </c>
      <c r="C269" t="s">
        <v>768</v>
      </c>
      <c r="D269">
        <v>1</v>
      </c>
      <c r="E269" s="24">
        <v>421</v>
      </c>
      <c r="F269">
        <v>4</v>
      </c>
      <c r="G269" s="3" t="s">
        <v>769</v>
      </c>
      <c r="I269">
        <f>1300.9-1.25</f>
        <v>1299.6500000000001</v>
      </c>
      <c r="J269">
        <v>1394.71</v>
      </c>
      <c r="K269">
        <v>1464.35</v>
      </c>
      <c r="L269">
        <v>1463.1</v>
      </c>
      <c r="M269">
        <v>1504.75</v>
      </c>
      <c r="N269">
        <v>1565.14</v>
      </c>
      <c r="O269" s="9">
        <v>1629.15</v>
      </c>
      <c r="P269" s="36">
        <v>1636.76</v>
      </c>
      <c r="U269">
        <v>1</v>
      </c>
      <c r="V269">
        <v>1</v>
      </c>
      <c r="W269">
        <v>1</v>
      </c>
      <c r="Z269" t="s">
        <v>83</v>
      </c>
      <c r="AA269" s="12" t="s">
        <v>58</v>
      </c>
      <c r="AB269" s="15" t="s">
        <v>766</v>
      </c>
      <c r="AC269" s="12" t="s">
        <v>1206</v>
      </c>
      <c r="AD269" s="7">
        <v>6</v>
      </c>
      <c r="AE269" s="7">
        <v>4</v>
      </c>
    </row>
    <row r="270" spans="1:31" ht="17.45" customHeight="1" x14ac:dyDescent="0.25">
      <c r="A270">
        <v>229</v>
      </c>
      <c r="B270" t="s">
        <v>771</v>
      </c>
      <c r="D270">
        <v>1</v>
      </c>
      <c r="E270" s="24">
        <v>820</v>
      </c>
      <c r="F270">
        <v>8</v>
      </c>
      <c r="G270" s="3" t="s">
        <v>772</v>
      </c>
      <c r="I270">
        <v>22.15</v>
      </c>
      <c r="J270">
        <v>21.95</v>
      </c>
      <c r="K270">
        <v>27.3</v>
      </c>
      <c r="L270">
        <v>25.3</v>
      </c>
      <c r="M270">
        <v>24</v>
      </c>
      <c r="N270">
        <v>21.25</v>
      </c>
      <c r="O270" s="9">
        <v>21.8</v>
      </c>
      <c r="P270" s="9">
        <v>18.399999999999999</v>
      </c>
      <c r="U270">
        <v>1</v>
      </c>
      <c r="V270">
        <v>1</v>
      </c>
      <c r="W270">
        <v>1</v>
      </c>
      <c r="Z270" t="s">
        <v>224</v>
      </c>
      <c r="AA270" s="12" t="s">
        <v>74</v>
      </c>
      <c r="AB270" s="15" t="s">
        <v>770</v>
      </c>
      <c r="AC270" s="12" t="s">
        <v>1089</v>
      </c>
      <c r="AE270" s="12"/>
    </row>
    <row r="271" spans="1:31" ht="17.45" customHeight="1" x14ac:dyDescent="0.25">
      <c r="A271">
        <v>230</v>
      </c>
      <c r="B271" t="s">
        <v>774</v>
      </c>
      <c r="D271">
        <v>1</v>
      </c>
      <c r="E271" s="24">
        <v>820</v>
      </c>
      <c r="F271">
        <v>8</v>
      </c>
      <c r="G271" s="3" t="s">
        <v>775</v>
      </c>
      <c r="I271">
        <v>76.239999999999995</v>
      </c>
      <c r="J271">
        <v>75.5</v>
      </c>
      <c r="K271">
        <v>91.9</v>
      </c>
      <c r="L271">
        <v>84.1</v>
      </c>
      <c r="M271">
        <v>106.41</v>
      </c>
      <c r="N271">
        <v>105.69</v>
      </c>
      <c r="O271" s="9">
        <v>104.14</v>
      </c>
      <c r="P271" s="9">
        <v>92.3</v>
      </c>
      <c r="U271">
        <v>1</v>
      </c>
      <c r="V271">
        <v>1</v>
      </c>
      <c r="W271">
        <v>1</v>
      </c>
      <c r="Z271" t="s">
        <v>224</v>
      </c>
      <c r="AA271" s="12" t="s">
        <v>58</v>
      </c>
      <c r="AB271" s="15" t="s">
        <v>773</v>
      </c>
      <c r="AC271" s="12" t="s">
        <v>1090</v>
      </c>
      <c r="AD271" s="7">
        <v>1</v>
      </c>
      <c r="AE271" s="7">
        <v>2</v>
      </c>
    </row>
    <row r="272" spans="1:31" ht="17.45" customHeight="1" x14ac:dyDescent="0.25">
      <c r="A272">
        <v>231</v>
      </c>
      <c r="B272" t="s">
        <v>777</v>
      </c>
      <c r="C272" t="s">
        <v>778</v>
      </c>
      <c r="D272">
        <v>1</v>
      </c>
      <c r="E272" s="24">
        <v>820</v>
      </c>
      <c r="F272">
        <v>8</v>
      </c>
      <c r="G272" s="3" t="s">
        <v>779</v>
      </c>
      <c r="I272">
        <v>185.04</v>
      </c>
      <c r="J272">
        <v>238.06</v>
      </c>
      <c r="K272">
        <v>235.8</v>
      </c>
      <c r="L272">
        <v>254.9</v>
      </c>
      <c r="M272">
        <v>216.12</v>
      </c>
      <c r="N272">
        <v>222.29</v>
      </c>
      <c r="O272" s="9">
        <v>247.95</v>
      </c>
      <c r="P272" s="9">
        <v>260.69</v>
      </c>
      <c r="U272">
        <v>1</v>
      </c>
      <c r="V272">
        <v>1</v>
      </c>
      <c r="W272">
        <v>1</v>
      </c>
      <c r="Z272" t="s">
        <v>224</v>
      </c>
      <c r="AA272" s="12" t="s">
        <v>74</v>
      </c>
      <c r="AB272" s="15" t="s">
        <v>776</v>
      </c>
      <c r="AC272" s="12" t="s">
        <v>1091</v>
      </c>
      <c r="AE272" s="12"/>
    </row>
    <row r="273" spans="1:31" ht="17.45" customHeight="1" x14ac:dyDescent="0.25">
      <c r="A273">
        <v>232</v>
      </c>
      <c r="B273" t="s">
        <v>781</v>
      </c>
      <c r="D273">
        <v>1</v>
      </c>
      <c r="E273" s="24">
        <v>820</v>
      </c>
      <c r="F273">
        <v>8</v>
      </c>
      <c r="G273" s="3" t="s">
        <v>782</v>
      </c>
      <c r="I273">
        <v>112.44</v>
      </c>
      <c r="J273">
        <v>132.76</v>
      </c>
      <c r="K273">
        <v>134.69999999999999</v>
      </c>
      <c r="L273">
        <v>135.30000000000001</v>
      </c>
      <c r="M273">
        <v>116.14</v>
      </c>
      <c r="N273">
        <v>123.09</v>
      </c>
      <c r="O273" s="9">
        <v>132.41</v>
      </c>
      <c r="P273" s="9">
        <v>131.9</v>
      </c>
      <c r="U273">
        <v>1</v>
      </c>
      <c r="V273">
        <v>1</v>
      </c>
      <c r="W273">
        <v>1</v>
      </c>
      <c r="Z273" t="s">
        <v>224</v>
      </c>
      <c r="AA273" s="12" t="s">
        <v>74</v>
      </c>
      <c r="AB273" s="15" t="s">
        <v>780</v>
      </c>
      <c r="AC273" s="12" t="s">
        <v>1092</v>
      </c>
      <c r="AE273" s="12"/>
    </row>
    <row r="274" spans="1:31" ht="17.45" customHeight="1" x14ac:dyDescent="0.25">
      <c r="A274">
        <v>233</v>
      </c>
      <c r="B274" t="s">
        <v>784</v>
      </c>
      <c r="C274" t="s">
        <v>785</v>
      </c>
      <c r="D274">
        <v>1</v>
      </c>
      <c r="E274" s="24">
        <v>820</v>
      </c>
      <c r="F274">
        <v>8</v>
      </c>
      <c r="G274" s="3" t="s">
        <v>786</v>
      </c>
      <c r="I274">
        <v>81.47</v>
      </c>
      <c r="J274">
        <v>69.55</v>
      </c>
      <c r="K274">
        <v>74.3</v>
      </c>
      <c r="L274">
        <v>70.2</v>
      </c>
      <c r="M274">
        <v>71.58</v>
      </c>
      <c r="N274">
        <v>66.790000000000006</v>
      </c>
      <c r="O274" s="9">
        <v>68.52</v>
      </c>
      <c r="P274" s="9">
        <v>68.010000000000005</v>
      </c>
      <c r="U274">
        <v>1</v>
      </c>
      <c r="V274">
        <v>1</v>
      </c>
      <c r="W274">
        <v>1</v>
      </c>
      <c r="Z274" t="s">
        <v>224</v>
      </c>
      <c r="AA274" s="12" t="s">
        <v>74</v>
      </c>
      <c r="AB274" s="15" t="s">
        <v>783</v>
      </c>
      <c r="AC274" s="12" t="s">
        <v>1093</v>
      </c>
      <c r="AE274" s="12"/>
    </row>
    <row r="275" spans="1:31" ht="17.45" customHeight="1" x14ac:dyDescent="0.25">
      <c r="A275">
        <v>234</v>
      </c>
      <c r="B275" t="s">
        <v>788</v>
      </c>
      <c r="D275">
        <v>1</v>
      </c>
      <c r="F275">
        <v>4</v>
      </c>
      <c r="G275" s="3" t="s">
        <v>789</v>
      </c>
      <c r="I275">
        <v>0.05</v>
      </c>
      <c r="J275">
        <v>0.05</v>
      </c>
      <c r="K275">
        <v>0.05</v>
      </c>
      <c r="L275">
        <v>0.05</v>
      </c>
      <c r="M275">
        <v>0.05</v>
      </c>
      <c r="N275">
        <v>0.04</v>
      </c>
      <c r="O275" s="10">
        <v>0.04</v>
      </c>
      <c r="P275" s="10">
        <v>0.04</v>
      </c>
      <c r="Y275" t="s">
        <v>611</v>
      </c>
      <c r="Z275" t="s">
        <v>87</v>
      </c>
      <c r="AA275" s="12" t="s">
        <v>69</v>
      </c>
      <c r="AB275" s="15" t="s">
        <v>787</v>
      </c>
      <c r="AC275" s="12" t="s">
        <v>1094</v>
      </c>
      <c r="AE275" s="12"/>
    </row>
    <row r="276" spans="1:31" ht="17.45" customHeight="1" x14ac:dyDescent="0.25">
      <c r="A276">
        <v>235</v>
      </c>
      <c r="B276" t="s">
        <v>791</v>
      </c>
      <c r="D276">
        <v>1</v>
      </c>
      <c r="E276" s="24">
        <v>133</v>
      </c>
      <c r="F276">
        <v>1</v>
      </c>
      <c r="G276" s="3" t="s">
        <v>792</v>
      </c>
      <c r="I276">
        <v>377.51</v>
      </c>
      <c r="J276">
        <v>422.28</v>
      </c>
      <c r="K276">
        <v>456.9</v>
      </c>
      <c r="L276">
        <v>1207.3</v>
      </c>
      <c r="M276">
        <v>1302.9000000000001</v>
      </c>
      <c r="N276">
        <v>1366.9</v>
      </c>
      <c r="O276" s="9">
        <v>1500.58</v>
      </c>
      <c r="P276" s="9">
        <v>1423</v>
      </c>
      <c r="U276">
        <v>1</v>
      </c>
      <c r="V276">
        <v>1</v>
      </c>
      <c r="W276">
        <v>1</v>
      </c>
      <c r="Z276" t="s">
        <v>73</v>
      </c>
      <c r="AA276" s="12" t="s">
        <v>58</v>
      </c>
      <c r="AB276" s="15" t="s">
        <v>790</v>
      </c>
      <c r="AC276" s="12" t="s">
        <v>1207</v>
      </c>
      <c r="AE276" s="12"/>
    </row>
    <row r="277" spans="1:31" ht="17.45" customHeight="1" x14ac:dyDescent="0.25">
      <c r="A277">
        <v>236</v>
      </c>
      <c r="B277" t="s">
        <v>794</v>
      </c>
      <c r="D277">
        <v>1</v>
      </c>
      <c r="F277">
        <v>1</v>
      </c>
      <c r="G277" s="3" t="s">
        <v>795</v>
      </c>
      <c r="J277">
        <v>0.25</v>
      </c>
      <c r="K277">
        <v>0.25</v>
      </c>
      <c r="L277">
        <v>0.18</v>
      </c>
      <c r="M277">
        <v>0.18</v>
      </c>
      <c r="N277">
        <v>0.25</v>
      </c>
      <c r="O277" s="10">
        <v>0.25</v>
      </c>
      <c r="P277" s="10">
        <v>0.25</v>
      </c>
      <c r="Y277" t="s">
        <v>67</v>
      </c>
      <c r="Z277" t="s">
        <v>73</v>
      </c>
      <c r="AA277" s="12" t="s">
        <v>69</v>
      </c>
      <c r="AB277" s="15" t="s">
        <v>793</v>
      </c>
      <c r="AC277" s="12" t="s">
        <v>1095</v>
      </c>
      <c r="AE277" s="12"/>
    </row>
    <row r="278" spans="1:31" ht="17.45" customHeight="1" x14ac:dyDescent="0.25">
      <c r="A278">
        <v>237</v>
      </c>
      <c r="B278" t="s">
        <v>714</v>
      </c>
      <c r="C278" t="s">
        <v>797</v>
      </c>
      <c r="D278">
        <v>1</v>
      </c>
      <c r="E278" s="24">
        <v>980</v>
      </c>
      <c r="F278">
        <v>9</v>
      </c>
      <c r="G278" s="3" t="s">
        <v>798</v>
      </c>
      <c r="I278">
        <f>392.73-4.4</f>
        <v>388.33000000000004</v>
      </c>
      <c r="J278">
        <v>398.43</v>
      </c>
      <c r="K278">
        <v>406.9</v>
      </c>
      <c r="L278">
        <v>371.6</v>
      </c>
      <c r="M278">
        <v>425</v>
      </c>
      <c r="N278">
        <v>420</v>
      </c>
      <c r="O278" s="9">
        <v>496.73</v>
      </c>
      <c r="P278" s="9">
        <v>484.83</v>
      </c>
      <c r="U278">
        <v>1</v>
      </c>
      <c r="V278">
        <v>1</v>
      </c>
      <c r="W278">
        <v>1</v>
      </c>
      <c r="Z278" t="s">
        <v>109</v>
      </c>
      <c r="AA278" s="12" t="s">
        <v>74</v>
      </c>
      <c r="AB278" s="15" t="s">
        <v>796</v>
      </c>
      <c r="AC278" s="12" t="s">
        <v>1096</v>
      </c>
      <c r="AE278" s="7">
        <v>1</v>
      </c>
    </row>
    <row r="279" spans="1:31" ht="17.45" customHeight="1" x14ac:dyDescent="0.25">
      <c r="A279">
        <v>238</v>
      </c>
      <c r="B279" t="s">
        <v>800</v>
      </c>
      <c r="C279" t="s">
        <v>801</v>
      </c>
      <c r="D279">
        <v>1</v>
      </c>
      <c r="E279" s="24">
        <v>980</v>
      </c>
      <c r="F279">
        <v>9</v>
      </c>
      <c r="G279" s="3" t="s">
        <v>802</v>
      </c>
      <c r="I279">
        <v>551.77</v>
      </c>
      <c r="J279">
        <v>687.91</v>
      </c>
      <c r="K279">
        <v>657.1</v>
      </c>
      <c r="L279">
        <v>684.6</v>
      </c>
      <c r="M279">
        <v>745.34</v>
      </c>
      <c r="N279">
        <v>773.35</v>
      </c>
      <c r="O279" s="9">
        <v>816.76</v>
      </c>
      <c r="P279" s="9">
        <v>851.56</v>
      </c>
      <c r="U279">
        <v>1</v>
      </c>
      <c r="V279">
        <v>1</v>
      </c>
      <c r="W279">
        <v>1</v>
      </c>
      <c r="Z279" t="s">
        <v>109</v>
      </c>
      <c r="AA279" s="12" t="s">
        <v>74</v>
      </c>
      <c r="AB279" s="15" t="s">
        <v>799</v>
      </c>
      <c r="AC279" s="12" t="s">
        <v>1208</v>
      </c>
      <c r="AD279" s="7">
        <v>2</v>
      </c>
      <c r="AE279" s="7">
        <v>1</v>
      </c>
    </row>
    <row r="280" spans="1:31" ht="17.45" customHeight="1" x14ac:dyDescent="0.25">
      <c r="A280">
        <v>239</v>
      </c>
      <c r="B280" t="s">
        <v>804</v>
      </c>
      <c r="D280">
        <v>1</v>
      </c>
      <c r="F280">
        <v>1</v>
      </c>
      <c r="G280" s="3" t="s">
        <v>805</v>
      </c>
      <c r="I280">
        <v>0.01</v>
      </c>
      <c r="J280">
        <v>0.03</v>
      </c>
      <c r="K280">
        <v>0.03</v>
      </c>
      <c r="L280">
        <v>1.2999999999999999E-2</v>
      </c>
      <c r="M280">
        <v>1.2999999999999999E-2</v>
      </c>
      <c r="N280">
        <v>2.5999999999999999E-2</v>
      </c>
      <c r="O280" s="10">
        <v>2.5999999999999999E-2</v>
      </c>
      <c r="P280" s="10">
        <v>2.5999999999999999E-2</v>
      </c>
      <c r="Y280" t="s">
        <v>205</v>
      </c>
      <c r="Z280" t="s">
        <v>73</v>
      </c>
      <c r="AA280" s="12" t="s">
        <v>69</v>
      </c>
      <c r="AB280" s="15" t="s">
        <v>803</v>
      </c>
      <c r="AC280" s="12" t="s">
        <v>1097</v>
      </c>
      <c r="AE280" s="12"/>
    </row>
    <row r="281" spans="1:31" ht="17.45" customHeight="1" x14ac:dyDescent="0.25">
      <c r="A281">
        <v>240</v>
      </c>
      <c r="B281" t="s">
        <v>806</v>
      </c>
      <c r="D281">
        <v>1</v>
      </c>
      <c r="E281" s="24">
        <v>131</v>
      </c>
      <c r="F281">
        <v>1</v>
      </c>
      <c r="G281" s="3" t="s">
        <v>807</v>
      </c>
      <c r="I281">
        <v>237.03</v>
      </c>
      <c r="J281">
        <v>234.99</v>
      </c>
      <c r="K281">
        <v>234.37</v>
      </c>
      <c r="L281">
        <v>232.9</v>
      </c>
      <c r="M281">
        <v>236.3</v>
      </c>
      <c r="N281">
        <v>232.88</v>
      </c>
      <c r="O281" s="9">
        <v>226.08</v>
      </c>
      <c r="P281" s="9">
        <v>222.71</v>
      </c>
      <c r="U281">
        <v>1</v>
      </c>
      <c r="V281">
        <v>1</v>
      </c>
      <c r="W281">
        <v>1</v>
      </c>
      <c r="Z281" t="s">
        <v>73</v>
      </c>
      <c r="AA281" s="12" t="s">
        <v>58</v>
      </c>
      <c r="AB281" s="15" t="s">
        <v>803</v>
      </c>
      <c r="AC281" s="12" t="s">
        <v>1098</v>
      </c>
      <c r="AE281" s="12"/>
    </row>
    <row r="282" spans="1:31" ht="17.45" customHeight="1" x14ac:dyDescent="0.25">
      <c r="A282">
        <v>241</v>
      </c>
      <c r="B282" t="s">
        <v>809</v>
      </c>
      <c r="C282" t="s">
        <v>810</v>
      </c>
      <c r="D282">
        <v>1</v>
      </c>
      <c r="E282" s="24">
        <v>421</v>
      </c>
      <c r="F282">
        <v>4</v>
      </c>
      <c r="G282" s="3" t="s">
        <v>811</v>
      </c>
      <c r="I282">
        <v>312.39999999999998</v>
      </c>
      <c r="J282">
        <v>316.62</v>
      </c>
      <c r="K282">
        <v>328.3</v>
      </c>
      <c r="L282">
        <v>320.7</v>
      </c>
      <c r="M282">
        <v>347.15</v>
      </c>
      <c r="N282">
        <v>348.96</v>
      </c>
      <c r="O282" s="9">
        <v>341.65</v>
      </c>
      <c r="P282" s="9">
        <v>349.99</v>
      </c>
      <c r="U282">
        <v>1</v>
      </c>
      <c r="V282">
        <v>1</v>
      </c>
      <c r="W282">
        <v>1</v>
      </c>
      <c r="Z282" t="s">
        <v>83</v>
      </c>
      <c r="AA282" s="12" t="s">
        <v>74</v>
      </c>
      <c r="AB282" s="15" t="s">
        <v>808</v>
      </c>
      <c r="AC282" s="12" t="s">
        <v>1099</v>
      </c>
      <c r="AE282" s="12"/>
    </row>
    <row r="283" spans="1:31" ht="17.45" customHeight="1" x14ac:dyDescent="0.25">
      <c r="A283">
        <v>242</v>
      </c>
      <c r="B283" t="s">
        <v>813</v>
      </c>
      <c r="C283" t="s">
        <v>814</v>
      </c>
      <c r="D283">
        <v>1</v>
      </c>
      <c r="E283" s="24">
        <v>485</v>
      </c>
      <c r="F283">
        <v>4</v>
      </c>
      <c r="G283" s="3" t="s">
        <v>815</v>
      </c>
      <c r="I283">
        <v>168.5</v>
      </c>
      <c r="J283">
        <v>173.15</v>
      </c>
      <c r="K283">
        <v>190.8</v>
      </c>
      <c r="L283">
        <v>196.8</v>
      </c>
      <c r="M283">
        <v>205.28</v>
      </c>
      <c r="N283">
        <v>205.76</v>
      </c>
      <c r="O283" s="9">
        <v>211.05</v>
      </c>
      <c r="P283" s="9">
        <v>221.09</v>
      </c>
      <c r="U283">
        <v>1</v>
      </c>
      <c r="V283">
        <v>1</v>
      </c>
      <c r="W283">
        <v>1</v>
      </c>
      <c r="Z283" t="s">
        <v>83</v>
      </c>
      <c r="AA283" s="12" t="s">
        <v>58</v>
      </c>
      <c r="AB283" s="15" t="s">
        <v>812</v>
      </c>
      <c r="AC283" s="12" t="s">
        <v>1100</v>
      </c>
      <c r="AE283" s="12"/>
    </row>
    <row r="284" spans="1:31" ht="17.45" customHeight="1" x14ac:dyDescent="0.25">
      <c r="A284">
        <v>243</v>
      </c>
      <c r="B284" t="s">
        <v>817</v>
      </c>
      <c r="D284">
        <v>1</v>
      </c>
      <c r="F284">
        <v>1</v>
      </c>
      <c r="G284" s="3" t="s">
        <v>818</v>
      </c>
      <c r="I284">
        <v>3.5</v>
      </c>
      <c r="J284">
        <v>5</v>
      </c>
      <c r="K284">
        <v>5</v>
      </c>
      <c r="L284">
        <v>3.5</v>
      </c>
      <c r="M284">
        <v>3.5</v>
      </c>
      <c r="N284">
        <v>3.5</v>
      </c>
      <c r="O284" s="10">
        <v>3.5</v>
      </c>
      <c r="P284" s="10">
        <v>3.5</v>
      </c>
      <c r="Y284" t="s">
        <v>67</v>
      </c>
      <c r="Z284" t="s">
        <v>73</v>
      </c>
      <c r="AA284" s="12" t="s">
        <v>69</v>
      </c>
      <c r="AB284" s="15" t="s">
        <v>816</v>
      </c>
      <c r="AC284" s="12" t="s">
        <v>1101</v>
      </c>
      <c r="AE284" s="12"/>
    </row>
    <row r="285" spans="1:31" ht="17.45" customHeight="1" x14ac:dyDescent="0.25">
      <c r="A285">
        <v>244</v>
      </c>
      <c r="B285" t="s">
        <v>820</v>
      </c>
      <c r="C285" t="s">
        <v>821</v>
      </c>
      <c r="D285">
        <v>1</v>
      </c>
      <c r="E285" s="24">
        <v>132</v>
      </c>
      <c r="F285">
        <v>1</v>
      </c>
      <c r="G285" s="3" t="s">
        <v>822</v>
      </c>
      <c r="I285">
        <v>1180.8800000000001</v>
      </c>
      <c r="J285">
        <v>1091.8900000000001</v>
      </c>
      <c r="K285">
        <v>1061.7</v>
      </c>
      <c r="L285">
        <v>1059.5</v>
      </c>
      <c r="M285">
        <v>1033.92</v>
      </c>
      <c r="N285">
        <v>971.42</v>
      </c>
      <c r="O285" s="9">
        <v>963.18</v>
      </c>
      <c r="P285" s="9">
        <v>967.04</v>
      </c>
      <c r="U285">
        <v>1</v>
      </c>
      <c r="V285">
        <v>1</v>
      </c>
      <c r="W285">
        <v>1</v>
      </c>
      <c r="Z285" t="s">
        <v>73</v>
      </c>
      <c r="AA285" s="12" t="s">
        <v>74</v>
      </c>
      <c r="AB285" s="15" t="s">
        <v>819</v>
      </c>
      <c r="AC285" s="12" t="s">
        <v>1102</v>
      </c>
      <c r="AE285" s="7">
        <v>2</v>
      </c>
    </row>
    <row r="286" spans="1:31" ht="17.45" customHeight="1" x14ac:dyDescent="0.25">
      <c r="A286">
        <v>245</v>
      </c>
      <c r="B286" t="s">
        <v>11</v>
      </c>
      <c r="C286" t="s">
        <v>824</v>
      </c>
      <c r="D286">
        <v>1</v>
      </c>
      <c r="E286" s="24">
        <v>112</v>
      </c>
      <c r="F286">
        <v>1</v>
      </c>
      <c r="G286" s="3" t="s">
        <v>825</v>
      </c>
      <c r="I286">
        <v>68.8</v>
      </c>
      <c r="J286">
        <v>63.7</v>
      </c>
      <c r="K286">
        <v>68</v>
      </c>
      <c r="L286">
        <v>70.400000000000006</v>
      </c>
      <c r="M286">
        <v>75.25</v>
      </c>
      <c r="N286">
        <v>70.25</v>
      </c>
      <c r="O286" s="9">
        <v>68.8</v>
      </c>
      <c r="P286" s="9">
        <v>75.099999999999994</v>
      </c>
      <c r="U286">
        <v>1</v>
      </c>
      <c r="V286">
        <v>1</v>
      </c>
      <c r="W286">
        <v>1</v>
      </c>
      <c r="Z286" t="s">
        <v>73</v>
      </c>
      <c r="AA286" s="12" t="s">
        <v>74</v>
      </c>
      <c r="AB286" s="15" t="s">
        <v>823</v>
      </c>
      <c r="AC286" s="12" t="s">
        <v>1209</v>
      </c>
      <c r="AE286" s="12"/>
    </row>
    <row r="287" spans="1:31" ht="17.45" customHeight="1" x14ac:dyDescent="0.25">
      <c r="A287">
        <v>246</v>
      </c>
      <c r="B287" t="s">
        <v>826</v>
      </c>
      <c r="D287">
        <v>1</v>
      </c>
      <c r="E287" s="24">
        <v>941</v>
      </c>
      <c r="F287">
        <v>9</v>
      </c>
      <c r="G287" s="3" t="s">
        <v>827</v>
      </c>
      <c r="I287">
        <v>195.12</v>
      </c>
      <c r="J287">
        <v>195.08</v>
      </c>
      <c r="K287">
        <v>199.15</v>
      </c>
      <c r="L287">
        <v>203.3</v>
      </c>
      <c r="M287">
        <v>202.86</v>
      </c>
      <c r="N287">
        <v>198.32</v>
      </c>
      <c r="O287" s="9">
        <v>191.72</v>
      </c>
      <c r="P287" s="9">
        <v>195.08</v>
      </c>
      <c r="R287">
        <v>1</v>
      </c>
      <c r="U287">
        <v>1</v>
      </c>
      <c r="V287">
        <v>1</v>
      </c>
      <c r="W287">
        <v>1</v>
      </c>
      <c r="Z287" t="s">
        <v>109</v>
      </c>
      <c r="AA287" s="12" t="s">
        <v>110</v>
      </c>
      <c r="AB287" t="s">
        <v>111</v>
      </c>
      <c r="AC287" s="12" t="s">
        <v>1161</v>
      </c>
      <c r="AE287" s="12"/>
    </row>
    <row r="288" spans="1:31" ht="17.45" customHeight="1" x14ac:dyDescent="0.25">
      <c r="A288">
        <v>297</v>
      </c>
      <c r="B288" t="s">
        <v>828</v>
      </c>
      <c r="D288">
        <v>1</v>
      </c>
      <c r="E288" s="24">
        <v>330</v>
      </c>
      <c r="F288">
        <v>3</v>
      </c>
      <c r="G288" s="3" t="s">
        <v>61</v>
      </c>
      <c r="H288" t="s">
        <v>62</v>
      </c>
      <c r="K288">
        <v>286.62529999999998</v>
      </c>
      <c r="L288">
        <v>277.39</v>
      </c>
      <c r="M288">
        <v>289.35962876984149</v>
      </c>
      <c r="N288">
        <v>268.80089115612651</v>
      </c>
      <c r="O288" s="8">
        <v>257.53477890316191</v>
      </c>
      <c r="P288" s="8">
        <v>257.53477890316191</v>
      </c>
      <c r="Q288">
        <v>1</v>
      </c>
      <c r="X288">
        <v>1</v>
      </c>
      <c r="Z288" t="s">
        <v>63</v>
      </c>
      <c r="AA288" s="12" t="s">
        <v>64</v>
      </c>
      <c r="AC288" s="12" t="s">
        <v>1116</v>
      </c>
      <c r="AE288" s="12"/>
    </row>
    <row r="289" spans="1:31" ht="17.45" customHeight="1" x14ac:dyDescent="0.25">
      <c r="A289">
        <v>247</v>
      </c>
      <c r="B289" t="s">
        <v>829</v>
      </c>
      <c r="C289" t="s">
        <v>830</v>
      </c>
      <c r="D289">
        <v>1</v>
      </c>
      <c r="E289" s="24">
        <v>941</v>
      </c>
      <c r="F289">
        <v>9</v>
      </c>
      <c r="G289" s="3" t="s">
        <v>831</v>
      </c>
      <c r="I289">
        <v>4788.58</v>
      </c>
      <c r="J289">
        <v>4856.41</v>
      </c>
      <c r="K289">
        <v>4942</v>
      </c>
      <c r="L289">
        <v>5027.3</v>
      </c>
      <c r="M289">
        <v>4990.59</v>
      </c>
      <c r="N289">
        <v>4960.75</v>
      </c>
      <c r="O289" s="9">
        <v>4826.8500000000004</v>
      </c>
      <c r="P289" s="9">
        <v>4813.63</v>
      </c>
      <c r="R289">
        <v>1</v>
      </c>
      <c r="U289">
        <v>1</v>
      </c>
      <c r="V289">
        <v>1</v>
      </c>
      <c r="W289">
        <v>1</v>
      </c>
      <c r="Z289" t="s">
        <v>109</v>
      </c>
      <c r="AA289" s="12" t="s">
        <v>110</v>
      </c>
      <c r="AB289" t="s">
        <v>111</v>
      </c>
      <c r="AC289" s="12" t="s">
        <v>1161</v>
      </c>
      <c r="AE289" s="12"/>
    </row>
    <row r="290" spans="1:31" ht="17.45" customHeight="1" x14ac:dyDescent="0.25">
      <c r="A290">
        <v>248</v>
      </c>
      <c r="B290" t="s">
        <v>833</v>
      </c>
      <c r="D290">
        <v>1</v>
      </c>
      <c r="E290" s="24">
        <v>433</v>
      </c>
      <c r="F290">
        <v>4</v>
      </c>
      <c r="G290" s="3" t="s">
        <v>834</v>
      </c>
      <c r="I290">
        <v>288.63</v>
      </c>
      <c r="J290">
        <v>266.54000000000002</v>
      </c>
      <c r="K290">
        <v>274.3</v>
      </c>
      <c r="L290">
        <v>293.3</v>
      </c>
      <c r="M290">
        <v>279.08999999999997</v>
      </c>
      <c r="N290">
        <v>276.37</v>
      </c>
      <c r="O290" s="9">
        <v>266.79000000000002</v>
      </c>
      <c r="P290" s="9">
        <v>290.14</v>
      </c>
      <c r="U290">
        <v>1</v>
      </c>
      <c r="V290">
        <v>1</v>
      </c>
      <c r="W290">
        <v>1</v>
      </c>
      <c r="Z290" t="s">
        <v>57</v>
      </c>
      <c r="AA290" s="12" t="s">
        <v>74</v>
      </c>
      <c r="AB290" s="15" t="s">
        <v>832</v>
      </c>
      <c r="AC290" s="12" t="s">
        <v>1103</v>
      </c>
      <c r="AE290" s="7">
        <v>3</v>
      </c>
    </row>
    <row r="291" spans="1:31" ht="17.45" customHeight="1" x14ac:dyDescent="0.25">
      <c r="A291">
        <v>249</v>
      </c>
      <c r="B291" t="s">
        <v>836</v>
      </c>
      <c r="C291" t="s">
        <v>837</v>
      </c>
      <c r="D291">
        <v>1</v>
      </c>
      <c r="E291" s="24">
        <v>411</v>
      </c>
      <c r="F291">
        <v>4</v>
      </c>
      <c r="G291" s="3" t="s">
        <v>838</v>
      </c>
      <c r="I291">
        <v>106.01</v>
      </c>
      <c r="J291">
        <v>107.95</v>
      </c>
      <c r="K291">
        <v>89.5</v>
      </c>
      <c r="L291">
        <v>99.4</v>
      </c>
      <c r="M291">
        <v>107.75</v>
      </c>
      <c r="N291">
        <v>106.9</v>
      </c>
      <c r="O291" s="9">
        <v>108.88</v>
      </c>
      <c r="P291" s="9">
        <v>104.68</v>
      </c>
      <c r="U291">
        <v>1</v>
      </c>
      <c r="V291">
        <v>1</v>
      </c>
      <c r="W291">
        <v>1</v>
      </c>
      <c r="Z291" t="s">
        <v>175</v>
      </c>
      <c r="AA291" s="12" t="s">
        <v>74</v>
      </c>
      <c r="AB291" s="15" t="s">
        <v>835</v>
      </c>
      <c r="AC291" s="12" t="s">
        <v>1104</v>
      </c>
      <c r="AE291" s="7">
        <v>1</v>
      </c>
    </row>
    <row r="292" spans="1:31" ht="17.45" customHeight="1" x14ac:dyDescent="0.25">
      <c r="A292">
        <v>250</v>
      </c>
      <c r="B292" t="s">
        <v>840</v>
      </c>
      <c r="C292" t="s">
        <v>841</v>
      </c>
      <c r="D292">
        <v>1</v>
      </c>
      <c r="E292" s="24">
        <v>121</v>
      </c>
      <c r="F292">
        <v>1</v>
      </c>
      <c r="G292" s="3" t="s">
        <v>842</v>
      </c>
      <c r="H292" t="s">
        <v>843</v>
      </c>
      <c r="I292">
        <v>514.21</v>
      </c>
      <c r="J292">
        <v>518.74</v>
      </c>
      <c r="K292">
        <v>521.5</v>
      </c>
      <c r="L292">
        <v>545.4</v>
      </c>
      <c r="M292">
        <v>646.38</v>
      </c>
      <c r="N292">
        <v>661.63</v>
      </c>
      <c r="O292" s="9">
        <v>666.66</v>
      </c>
      <c r="P292" s="9">
        <v>625.02</v>
      </c>
      <c r="U292">
        <v>1</v>
      </c>
      <c r="V292">
        <v>1</v>
      </c>
      <c r="W292">
        <v>1</v>
      </c>
      <c r="Z292" t="s">
        <v>175</v>
      </c>
      <c r="AA292" s="12" t="s">
        <v>58</v>
      </c>
      <c r="AB292" s="15" t="s">
        <v>839</v>
      </c>
      <c r="AC292" s="12" t="s">
        <v>1105</v>
      </c>
      <c r="AE292" s="7">
        <v>1</v>
      </c>
    </row>
    <row r="293" spans="1:31" ht="17.45" customHeight="1" x14ac:dyDescent="0.25">
      <c r="A293">
        <v>251</v>
      </c>
      <c r="B293" t="s">
        <v>846</v>
      </c>
      <c r="D293">
        <v>1</v>
      </c>
      <c r="F293">
        <v>4</v>
      </c>
      <c r="G293" s="3" t="s">
        <v>847</v>
      </c>
      <c r="I293">
        <v>0.3</v>
      </c>
      <c r="J293">
        <v>0.13</v>
      </c>
      <c r="K293">
        <v>0.13</v>
      </c>
      <c r="L293">
        <v>0</v>
      </c>
      <c r="M293">
        <v>0</v>
      </c>
      <c r="N293" t="s">
        <v>236</v>
      </c>
      <c r="O293" s="10" t="s">
        <v>237</v>
      </c>
      <c r="P293" s="10">
        <v>0</v>
      </c>
      <c r="Y293" t="s">
        <v>684</v>
      </c>
      <c r="Z293" t="s">
        <v>83</v>
      </c>
      <c r="AA293" s="12" t="s">
        <v>844</v>
      </c>
      <c r="AB293" s="15" t="s">
        <v>845</v>
      </c>
      <c r="AC293" s="12" t="s">
        <v>1106</v>
      </c>
      <c r="AE293" s="12"/>
    </row>
    <row r="294" spans="1:31" ht="17.45" customHeight="1" x14ac:dyDescent="0.25">
      <c r="A294">
        <v>298</v>
      </c>
      <c r="B294" t="s">
        <v>671</v>
      </c>
      <c r="D294">
        <v>1</v>
      </c>
      <c r="E294" s="24">
        <v>330</v>
      </c>
      <c r="F294">
        <v>3</v>
      </c>
      <c r="G294" s="3" t="s">
        <v>61</v>
      </c>
      <c r="H294" t="s">
        <v>62</v>
      </c>
      <c r="K294">
        <v>38.868400000000001</v>
      </c>
      <c r="L294">
        <v>33.950000000000003</v>
      </c>
      <c r="M294">
        <v>40.228175000000043</v>
      </c>
      <c r="N294">
        <v>35.530435918972323</v>
      </c>
      <c r="O294" s="8">
        <v>34.680436067193668</v>
      </c>
      <c r="P294" s="8">
        <v>34.680436067193668</v>
      </c>
      <c r="Q294">
        <v>1</v>
      </c>
      <c r="X294">
        <v>1</v>
      </c>
      <c r="Z294" t="s">
        <v>63</v>
      </c>
      <c r="AA294" s="12" t="s">
        <v>64</v>
      </c>
      <c r="AC294" s="12" t="s">
        <v>1116</v>
      </c>
      <c r="AE294" s="12"/>
    </row>
    <row r="295" spans="1:31" ht="17.45" customHeight="1" x14ac:dyDescent="0.25">
      <c r="A295">
        <v>73</v>
      </c>
      <c r="B295" t="s">
        <v>728</v>
      </c>
      <c r="D295">
        <v>1</v>
      </c>
      <c r="E295" s="24">
        <v>330</v>
      </c>
      <c r="F295">
        <v>3</v>
      </c>
      <c r="G295" s="3" t="s">
        <v>61</v>
      </c>
      <c r="H295" t="s">
        <v>62</v>
      </c>
      <c r="K295">
        <v>329.949476</v>
      </c>
      <c r="L295">
        <v>332.73</v>
      </c>
      <c r="M295">
        <v>331.2565870039673</v>
      </c>
      <c r="N295">
        <v>343.3141</v>
      </c>
      <c r="O295" s="8">
        <v>360.7138147727274</v>
      </c>
      <c r="P295" s="8">
        <v>360.7138147727274</v>
      </c>
      <c r="Q295">
        <v>1</v>
      </c>
      <c r="X295">
        <v>1</v>
      </c>
      <c r="Z295" t="s">
        <v>63</v>
      </c>
      <c r="AA295" s="12" t="s">
        <v>64</v>
      </c>
      <c r="AC295" s="12" t="s">
        <v>1018</v>
      </c>
      <c r="AE295" s="12"/>
    </row>
    <row r="296" spans="1:31" ht="17.45" customHeight="1" x14ac:dyDescent="0.25">
      <c r="A296">
        <v>252</v>
      </c>
      <c r="B296" t="s">
        <v>850</v>
      </c>
      <c r="D296">
        <v>1</v>
      </c>
      <c r="F296">
        <v>4</v>
      </c>
      <c r="G296" s="3" t="s">
        <v>851</v>
      </c>
      <c r="J296">
        <v>0.5</v>
      </c>
      <c r="K296">
        <v>0.5</v>
      </c>
      <c r="L296">
        <v>0.5</v>
      </c>
      <c r="M296">
        <v>0.5</v>
      </c>
      <c r="N296">
        <v>0.5</v>
      </c>
      <c r="O296">
        <v>0.2</v>
      </c>
      <c r="P296" s="10">
        <v>0.2</v>
      </c>
      <c r="Y296" t="s">
        <v>852</v>
      </c>
      <c r="Z296" t="s">
        <v>83</v>
      </c>
      <c r="AA296" s="12" t="s">
        <v>848</v>
      </c>
      <c r="AB296" s="15" t="s">
        <v>849</v>
      </c>
      <c r="AC296" s="12" t="s">
        <v>1210</v>
      </c>
      <c r="AE296" s="12"/>
    </row>
    <row r="297" spans="1:31" ht="17.45" customHeight="1" x14ac:dyDescent="0.25">
      <c r="A297">
        <v>253</v>
      </c>
      <c r="B297" t="s">
        <v>854</v>
      </c>
      <c r="D297">
        <v>1</v>
      </c>
      <c r="F297">
        <v>4</v>
      </c>
      <c r="G297" s="3" t="s">
        <v>855</v>
      </c>
      <c r="I297">
        <v>0.5</v>
      </c>
      <c r="J297">
        <v>0.5</v>
      </c>
      <c r="K297">
        <v>0.5</v>
      </c>
      <c r="L297">
        <v>0.5</v>
      </c>
      <c r="M297">
        <v>0.5</v>
      </c>
      <c r="N297">
        <v>0.5</v>
      </c>
      <c r="O297" s="10">
        <v>0.5</v>
      </c>
      <c r="P297" s="10">
        <v>0.5</v>
      </c>
      <c r="Y297" t="s">
        <v>611</v>
      </c>
      <c r="Z297" t="s">
        <v>87</v>
      </c>
      <c r="AA297" s="12" t="s">
        <v>848</v>
      </c>
      <c r="AB297" s="15" t="s">
        <v>853</v>
      </c>
      <c r="AC297" s="12" t="s">
        <v>1107</v>
      </c>
      <c r="AE297" s="12"/>
    </row>
    <row r="298" spans="1:31" ht="17.45" customHeight="1" x14ac:dyDescent="0.25">
      <c r="A298">
        <v>255</v>
      </c>
      <c r="B298" t="s">
        <v>857</v>
      </c>
      <c r="C298" t="s">
        <v>858</v>
      </c>
      <c r="D298">
        <v>1</v>
      </c>
      <c r="E298" s="24">
        <v>113</v>
      </c>
      <c r="F298">
        <v>1</v>
      </c>
      <c r="G298" s="3" t="s">
        <v>859</v>
      </c>
      <c r="I298">
        <v>120.34</v>
      </c>
      <c r="J298">
        <v>120.94</v>
      </c>
      <c r="K298">
        <v>113.5</v>
      </c>
      <c r="L298">
        <v>119.9</v>
      </c>
      <c r="M298">
        <v>112.5</v>
      </c>
      <c r="N298">
        <v>115.3</v>
      </c>
      <c r="O298" s="9">
        <v>105.68</v>
      </c>
      <c r="P298" s="9">
        <v>108.75</v>
      </c>
      <c r="U298">
        <v>1</v>
      </c>
      <c r="V298">
        <v>1</v>
      </c>
      <c r="W298">
        <v>1</v>
      </c>
      <c r="Z298" t="s">
        <v>175</v>
      </c>
      <c r="AA298" s="12" t="s">
        <v>74</v>
      </c>
      <c r="AB298" s="15" t="s">
        <v>856</v>
      </c>
      <c r="AC298" s="12" t="s">
        <v>1109</v>
      </c>
      <c r="AE298" s="12"/>
    </row>
    <row r="299" spans="1:31" ht="17.45" customHeight="1" x14ac:dyDescent="0.25">
      <c r="A299">
        <v>254</v>
      </c>
      <c r="B299" t="s">
        <v>861</v>
      </c>
      <c r="C299" t="s">
        <v>862</v>
      </c>
      <c r="D299">
        <v>1</v>
      </c>
      <c r="E299" s="24">
        <v>113</v>
      </c>
      <c r="F299">
        <v>1</v>
      </c>
      <c r="G299" s="3" t="s">
        <v>863</v>
      </c>
      <c r="I299">
        <v>10.82</v>
      </c>
      <c r="J299">
        <v>11.1</v>
      </c>
      <c r="K299">
        <v>15.7</v>
      </c>
      <c r="L299">
        <v>11.9</v>
      </c>
      <c r="M299">
        <v>11.2</v>
      </c>
      <c r="N299">
        <v>13.05</v>
      </c>
      <c r="O299" s="9">
        <v>14.55</v>
      </c>
      <c r="P299" s="9">
        <v>13.1</v>
      </c>
      <c r="U299">
        <v>1</v>
      </c>
      <c r="V299">
        <v>1</v>
      </c>
      <c r="W299">
        <v>1</v>
      </c>
      <c r="Z299" t="s">
        <v>287</v>
      </c>
      <c r="AA299" s="12" t="s">
        <v>74</v>
      </c>
      <c r="AB299" s="15" t="s">
        <v>860</v>
      </c>
      <c r="AC299" s="12" t="s">
        <v>1108</v>
      </c>
      <c r="AE299" s="12"/>
    </row>
    <row r="300" spans="1:31" ht="17.45" customHeight="1" x14ac:dyDescent="0.25">
      <c r="A300">
        <v>256</v>
      </c>
      <c r="B300" t="s">
        <v>865</v>
      </c>
      <c r="D300">
        <v>1</v>
      </c>
      <c r="F300">
        <v>8</v>
      </c>
      <c r="G300" s="3" t="s">
        <v>866</v>
      </c>
      <c r="K300">
        <v>0</v>
      </c>
      <c r="L300">
        <v>0</v>
      </c>
      <c r="M300">
        <v>0</v>
      </c>
      <c r="N300">
        <v>5</v>
      </c>
      <c r="O300" s="10">
        <v>5</v>
      </c>
      <c r="P300" s="10">
        <v>5</v>
      </c>
      <c r="W300">
        <v>1</v>
      </c>
      <c r="Z300" t="s">
        <v>224</v>
      </c>
      <c r="AA300" s="12" t="s">
        <v>58</v>
      </c>
      <c r="AB300" s="15" t="s">
        <v>864</v>
      </c>
      <c r="AC300" s="12" t="s">
        <v>1110</v>
      </c>
      <c r="AD300" s="7">
        <v>1</v>
      </c>
      <c r="AE300" s="12"/>
    </row>
    <row r="301" spans="1:31" ht="17.45" customHeight="1" x14ac:dyDescent="0.25">
      <c r="A301">
        <v>257</v>
      </c>
      <c r="B301" t="s">
        <v>868</v>
      </c>
      <c r="C301" t="s">
        <v>869</v>
      </c>
      <c r="D301">
        <v>1</v>
      </c>
      <c r="E301" s="24">
        <v>411</v>
      </c>
      <c r="F301">
        <v>4</v>
      </c>
      <c r="G301" s="3" t="s">
        <v>870</v>
      </c>
      <c r="I301">
        <v>223.1</v>
      </c>
      <c r="J301">
        <v>228.92</v>
      </c>
      <c r="K301">
        <v>255.3</v>
      </c>
      <c r="L301">
        <v>254.3</v>
      </c>
      <c r="M301">
        <v>256.98</v>
      </c>
      <c r="N301">
        <v>250.8</v>
      </c>
      <c r="O301" s="9">
        <v>261.35000000000002</v>
      </c>
      <c r="P301" s="9">
        <v>277.06</v>
      </c>
      <c r="U301">
        <v>1</v>
      </c>
      <c r="V301">
        <v>1</v>
      </c>
      <c r="W301">
        <v>1</v>
      </c>
      <c r="Z301" t="s">
        <v>57</v>
      </c>
      <c r="AA301" s="12" t="s">
        <v>74</v>
      </c>
      <c r="AB301" s="15" t="s">
        <v>867</v>
      </c>
      <c r="AC301" s="12" t="s">
        <v>1211</v>
      </c>
      <c r="AD301" s="7">
        <v>1</v>
      </c>
      <c r="AE301" s="12"/>
    </row>
    <row r="302" spans="1:31" ht="17.45" customHeight="1" x14ac:dyDescent="0.25">
      <c r="A302">
        <v>258</v>
      </c>
      <c r="B302" t="s">
        <v>872</v>
      </c>
      <c r="C302" t="s">
        <v>873</v>
      </c>
      <c r="D302">
        <v>1</v>
      </c>
      <c r="E302" s="24">
        <v>941</v>
      </c>
      <c r="F302">
        <v>9</v>
      </c>
      <c r="G302" s="3" t="s">
        <v>874</v>
      </c>
      <c r="I302">
        <v>2757.47</v>
      </c>
      <c r="J302">
        <v>2936.61</v>
      </c>
      <c r="K302">
        <v>3045.8</v>
      </c>
      <c r="L302">
        <v>3128.4</v>
      </c>
      <c r="M302">
        <v>3202.86</v>
      </c>
      <c r="N302">
        <v>3187.71</v>
      </c>
      <c r="O302" s="9">
        <v>3245.01</v>
      </c>
      <c r="P302" s="9">
        <v>3230.35</v>
      </c>
      <c r="R302">
        <v>1</v>
      </c>
      <c r="U302">
        <v>1</v>
      </c>
      <c r="V302">
        <v>1</v>
      </c>
      <c r="W302">
        <v>1</v>
      </c>
      <c r="Z302" t="s">
        <v>83</v>
      </c>
      <c r="AA302" s="12" t="s">
        <v>110</v>
      </c>
      <c r="AB302" t="s">
        <v>871</v>
      </c>
      <c r="AC302" s="12" t="s">
        <v>1111</v>
      </c>
      <c r="AE302" s="12"/>
    </row>
    <row r="303" spans="1:31" ht="17.45" customHeight="1" x14ac:dyDescent="0.25">
      <c r="A303">
        <v>259</v>
      </c>
      <c r="B303" t="s">
        <v>876</v>
      </c>
      <c r="C303" t="s">
        <v>877</v>
      </c>
      <c r="D303">
        <v>1</v>
      </c>
      <c r="E303" s="24">
        <v>411</v>
      </c>
      <c r="F303">
        <v>4</v>
      </c>
      <c r="G303" s="3" t="s">
        <v>878</v>
      </c>
      <c r="I303">
        <v>600.91999999999996</v>
      </c>
      <c r="J303">
        <v>592.79</v>
      </c>
      <c r="K303">
        <v>614.4</v>
      </c>
      <c r="L303">
        <v>651.6</v>
      </c>
      <c r="M303">
        <v>587.07000000000005</v>
      </c>
      <c r="N303">
        <v>578.71</v>
      </c>
      <c r="O303" s="9">
        <v>584.94000000000005</v>
      </c>
      <c r="P303" s="9">
        <v>588.45000000000005</v>
      </c>
      <c r="U303">
        <v>1</v>
      </c>
      <c r="V303">
        <v>1</v>
      </c>
      <c r="W303">
        <v>1</v>
      </c>
      <c r="Z303" t="s">
        <v>57</v>
      </c>
      <c r="AA303" s="12" t="s">
        <v>74</v>
      </c>
      <c r="AB303" t="s">
        <v>875</v>
      </c>
      <c r="AC303" s="12" t="s">
        <v>1112</v>
      </c>
      <c r="AD303" s="7">
        <v>1</v>
      </c>
      <c r="AE303" s="12"/>
    </row>
    <row r="304" spans="1:31" ht="17.45" customHeight="1" x14ac:dyDescent="0.25">
      <c r="A304">
        <v>260</v>
      </c>
      <c r="B304" t="s">
        <v>880</v>
      </c>
      <c r="D304">
        <v>1</v>
      </c>
      <c r="E304" s="24">
        <v>310</v>
      </c>
      <c r="F304">
        <v>3</v>
      </c>
      <c r="G304" s="3" t="s">
        <v>881</v>
      </c>
      <c r="I304">
        <v>12.05</v>
      </c>
      <c r="J304">
        <v>12.93</v>
      </c>
      <c r="K304">
        <v>10.5</v>
      </c>
      <c r="L304">
        <v>14.5</v>
      </c>
      <c r="M304">
        <v>16.68</v>
      </c>
      <c r="N304">
        <v>12.95</v>
      </c>
      <c r="O304" s="9">
        <v>16.3</v>
      </c>
      <c r="P304" s="9">
        <v>17</v>
      </c>
      <c r="U304">
        <v>1</v>
      </c>
      <c r="V304">
        <v>1</v>
      </c>
      <c r="W304">
        <v>1</v>
      </c>
      <c r="Z304" t="s">
        <v>63</v>
      </c>
      <c r="AA304" s="12" t="s">
        <v>69</v>
      </c>
      <c r="AB304" t="s">
        <v>879</v>
      </c>
      <c r="AC304" s="12" t="s">
        <v>1113</v>
      </c>
      <c r="AD304" s="7">
        <v>2</v>
      </c>
      <c r="AE304" s="12"/>
    </row>
    <row r="305" spans="1:31" ht="17.45" customHeight="1" x14ac:dyDescent="0.25">
      <c r="A305">
        <v>261</v>
      </c>
      <c r="B305" t="s">
        <v>883</v>
      </c>
      <c r="C305" t="s">
        <v>884</v>
      </c>
      <c r="D305">
        <v>1</v>
      </c>
      <c r="E305" s="24">
        <v>310</v>
      </c>
      <c r="F305">
        <v>3</v>
      </c>
      <c r="G305" s="3" t="s">
        <v>885</v>
      </c>
      <c r="K305">
        <v>0</v>
      </c>
      <c r="L305" t="s">
        <v>236</v>
      </c>
      <c r="M305" t="s">
        <v>235</v>
      </c>
      <c r="N305" t="s">
        <v>236</v>
      </c>
      <c r="O305" t="s">
        <v>236</v>
      </c>
      <c r="P305" t="s">
        <v>237</v>
      </c>
      <c r="U305">
        <v>1</v>
      </c>
      <c r="V305">
        <v>1</v>
      </c>
      <c r="W305">
        <v>1</v>
      </c>
      <c r="Z305" t="s">
        <v>63</v>
      </c>
      <c r="AA305" s="12" t="s">
        <v>74</v>
      </c>
      <c r="AB305" t="s">
        <v>882</v>
      </c>
      <c r="AC305" s="12" t="s">
        <v>1114</v>
      </c>
      <c r="AE305" s="12"/>
    </row>
    <row r="306" spans="1:31" ht="17.45" customHeight="1" x14ac:dyDescent="0.25">
      <c r="A306">
        <v>299</v>
      </c>
      <c r="B306" t="s">
        <v>886</v>
      </c>
      <c r="D306">
        <v>1</v>
      </c>
      <c r="E306" s="24">
        <v>330</v>
      </c>
      <c r="F306">
        <v>3</v>
      </c>
      <c r="G306" s="3" t="s">
        <v>61</v>
      </c>
      <c r="H306" t="s">
        <v>62</v>
      </c>
      <c r="K306">
        <v>39.898099999999999</v>
      </c>
      <c r="L306">
        <v>38.950000000000003</v>
      </c>
      <c r="M306">
        <v>39.123511607142859</v>
      </c>
      <c r="N306">
        <v>41.517984189723322</v>
      </c>
      <c r="O306" s="8">
        <v>42.495653260869567</v>
      </c>
      <c r="P306" s="8">
        <v>42.495653260869567</v>
      </c>
      <c r="Q306">
        <v>1</v>
      </c>
      <c r="X306">
        <v>1</v>
      </c>
      <c r="Z306" t="s">
        <v>63</v>
      </c>
      <c r="AA306" s="12" t="s">
        <v>64</v>
      </c>
      <c r="AC306" s="12" t="s">
        <v>1116</v>
      </c>
      <c r="AE306" s="12"/>
    </row>
    <row r="307" spans="1:31" ht="17.45" customHeight="1" x14ac:dyDescent="0.25">
      <c r="A307">
        <v>262</v>
      </c>
      <c r="B307" t="s">
        <v>887</v>
      </c>
      <c r="D307">
        <v>1</v>
      </c>
      <c r="E307" s="24">
        <v>941</v>
      </c>
      <c r="F307">
        <v>9</v>
      </c>
      <c r="G307" s="3" t="s">
        <v>888</v>
      </c>
      <c r="I307">
        <v>703.53</v>
      </c>
      <c r="J307">
        <v>729.06</v>
      </c>
      <c r="K307">
        <v>743.6</v>
      </c>
      <c r="L307">
        <v>780</v>
      </c>
      <c r="M307">
        <v>796.75</v>
      </c>
      <c r="N307">
        <v>782.07</v>
      </c>
      <c r="O307" s="9">
        <v>785.17</v>
      </c>
      <c r="P307" s="9">
        <v>827.82</v>
      </c>
      <c r="R307">
        <v>1</v>
      </c>
      <c r="U307">
        <v>1</v>
      </c>
      <c r="V307">
        <v>1</v>
      </c>
      <c r="W307">
        <v>1</v>
      </c>
      <c r="Z307" t="s">
        <v>109</v>
      </c>
      <c r="AA307" s="12" t="s">
        <v>110</v>
      </c>
      <c r="AB307" t="s">
        <v>111</v>
      </c>
      <c r="AC307" s="12" t="s">
        <v>1161</v>
      </c>
      <c r="AE307" s="12"/>
    </row>
    <row r="308" spans="1:31" ht="17.45" customHeight="1" x14ac:dyDescent="0.25">
      <c r="A308">
        <v>300</v>
      </c>
      <c r="B308" t="s">
        <v>889</v>
      </c>
      <c r="D308">
        <v>1</v>
      </c>
      <c r="E308" s="24">
        <v>330</v>
      </c>
      <c r="F308">
        <v>3</v>
      </c>
      <c r="G308" s="3" t="s">
        <v>61</v>
      </c>
      <c r="H308" t="s">
        <v>62</v>
      </c>
      <c r="K308">
        <v>203.44505000000001</v>
      </c>
      <c r="L308">
        <v>198.61</v>
      </c>
      <c r="M308">
        <v>204.0158584821433</v>
      </c>
      <c r="N308">
        <v>212.83320242094891</v>
      </c>
      <c r="O308" s="8">
        <v>211.280236660079</v>
      </c>
      <c r="P308" s="8">
        <v>211.280236660079</v>
      </c>
      <c r="Q308">
        <v>1</v>
      </c>
      <c r="X308">
        <v>1</v>
      </c>
      <c r="Z308" t="s">
        <v>63</v>
      </c>
      <c r="AA308" s="12" t="s">
        <v>64</v>
      </c>
      <c r="AC308" s="12" t="s">
        <v>1116</v>
      </c>
      <c r="AE308" s="12"/>
    </row>
    <row r="309" spans="1:31" ht="17.45" customHeight="1" x14ac:dyDescent="0.25">
      <c r="A309">
        <v>263</v>
      </c>
      <c r="B309" t="s">
        <v>891</v>
      </c>
      <c r="C309" t="s">
        <v>892</v>
      </c>
      <c r="D309">
        <v>1</v>
      </c>
      <c r="E309" s="24">
        <v>760</v>
      </c>
      <c r="F309">
        <v>7</v>
      </c>
      <c r="G309" s="3" t="s">
        <v>893</v>
      </c>
      <c r="I309">
        <v>109.85</v>
      </c>
      <c r="J309">
        <v>115.89</v>
      </c>
      <c r="K309">
        <v>124.4</v>
      </c>
      <c r="L309">
        <v>121.5</v>
      </c>
      <c r="M309">
        <v>125.7</v>
      </c>
      <c r="N309">
        <v>135.53</v>
      </c>
      <c r="O309" s="9">
        <v>145.53</v>
      </c>
      <c r="P309" s="9">
        <v>153.1</v>
      </c>
      <c r="U309">
        <v>1</v>
      </c>
      <c r="V309">
        <v>1</v>
      </c>
      <c r="W309">
        <v>1</v>
      </c>
      <c r="Z309" t="s">
        <v>68</v>
      </c>
      <c r="AA309" s="12" t="s">
        <v>74</v>
      </c>
      <c r="AB309" t="s">
        <v>890</v>
      </c>
      <c r="AC309" s="12" t="s">
        <v>1115</v>
      </c>
      <c r="AD309" s="7">
        <v>2</v>
      </c>
      <c r="AE309" s="12"/>
    </row>
    <row r="310" spans="1:31" ht="17.45" customHeight="1" x14ac:dyDescent="0.25">
      <c r="A310">
        <v>264</v>
      </c>
      <c r="B310" t="s">
        <v>604</v>
      </c>
      <c r="D310">
        <v>1</v>
      </c>
      <c r="E310" s="24">
        <v>411</v>
      </c>
      <c r="F310">
        <v>4</v>
      </c>
      <c r="G310" s="3" t="s">
        <v>895</v>
      </c>
      <c r="I310">
        <f>377.78-4.5</f>
        <v>373.28</v>
      </c>
      <c r="J310">
        <v>372.40000000000003</v>
      </c>
      <c r="K310">
        <v>416.57</v>
      </c>
      <c r="L310">
        <v>421.2</v>
      </c>
      <c r="M310">
        <v>628.03</v>
      </c>
      <c r="N310">
        <v>974.49</v>
      </c>
      <c r="O310" s="9">
        <v>530.5</v>
      </c>
      <c r="P310" s="9">
        <v>494.12</v>
      </c>
      <c r="U310">
        <v>1</v>
      </c>
      <c r="V310">
        <v>1</v>
      </c>
      <c r="W310">
        <v>1</v>
      </c>
      <c r="Z310" t="s">
        <v>57</v>
      </c>
      <c r="AA310" s="12" t="s">
        <v>58</v>
      </c>
      <c r="AB310" t="s">
        <v>894</v>
      </c>
      <c r="AC310" s="12" t="s">
        <v>1212</v>
      </c>
      <c r="AD310" s="7">
        <v>2</v>
      </c>
      <c r="AE310" s="12"/>
    </row>
    <row r="311" spans="1:31" ht="17.45" customHeight="1" x14ac:dyDescent="0.25">
      <c r="A311">
        <v>313</v>
      </c>
      <c r="B311" t="s">
        <v>897</v>
      </c>
      <c r="C311" t="s">
        <v>898</v>
      </c>
      <c r="D311">
        <v>1</v>
      </c>
      <c r="E311" s="24">
        <v>210</v>
      </c>
      <c r="F311">
        <v>2</v>
      </c>
      <c r="G311" s="3" t="s">
        <v>899</v>
      </c>
      <c r="I311">
        <v>789.18</v>
      </c>
      <c r="J311">
        <v>820.35</v>
      </c>
      <c r="K311">
        <v>853</v>
      </c>
      <c r="L311">
        <v>914.6</v>
      </c>
      <c r="M311">
        <v>923.32</v>
      </c>
      <c r="N311">
        <v>972.24</v>
      </c>
      <c r="O311" s="9">
        <v>1073.8499999999999</v>
      </c>
      <c r="P311" s="9">
        <v>1202.97</v>
      </c>
      <c r="U311">
        <v>1</v>
      </c>
      <c r="V311">
        <v>1</v>
      </c>
      <c r="W311">
        <v>1</v>
      </c>
      <c r="Z311" t="s">
        <v>140</v>
      </c>
      <c r="AA311" s="12" t="s">
        <v>58</v>
      </c>
      <c r="AB311" t="s">
        <v>896</v>
      </c>
      <c r="AC311" s="12" t="s">
        <v>1117</v>
      </c>
      <c r="AE311" s="12"/>
    </row>
    <row r="312" spans="1:31" ht="17.45" customHeight="1" x14ac:dyDescent="0.25">
      <c r="A312">
        <v>315</v>
      </c>
      <c r="B312" t="s">
        <v>901</v>
      </c>
      <c r="D312">
        <v>1</v>
      </c>
      <c r="E312" s="24">
        <v>132</v>
      </c>
      <c r="F312">
        <v>1</v>
      </c>
      <c r="G312" s="3" t="s">
        <v>902</v>
      </c>
      <c r="I312">
        <v>33</v>
      </c>
      <c r="J312">
        <v>36.35</v>
      </c>
      <c r="K312">
        <v>32.4</v>
      </c>
      <c r="L312">
        <v>35</v>
      </c>
      <c r="M312">
        <v>35.450000000000003</v>
      </c>
      <c r="N312">
        <v>33.65</v>
      </c>
      <c r="O312" s="9">
        <v>35</v>
      </c>
      <c r="P312" s="9">
        <v>40</v>
      </c>
      <c r="U312">
        <v>1</v>
      </c>
      <c r="V312">
        <v>1</v>
      </c>
      <c r="W312">
        <v>1</v>
      </c>
      <c r="Z312" t="s">
        <v>83</v>
      </c>
      <c r="AA312" s="12" t="s">
        <v>74</v>
      </c>
      <c r="AB312" t="s">
        <v>903</v>
      </c>
      <c r="AC312" s="12" t="s">
        <v>1119</v>
      </c>
      <c r="AE312" s="7">
        <v>1</v>
      </c>
    </row>
    <row r="313" spans="1:31" ht="17.45" customHeight="1" x14ac:dyDescent="0.25">
      <c r="A313">
        <v>316</v>
      </c>
      <c r="B313" t="s">
        <v>904</v>
      </c>
      <c r="D313">
        <v>1</v>
      </c>
      <c r="E313" s="24">
        <v>451</v>
      </c>
      <c r="F313">
        <v>4</v>
      </c>
      <c r="G313" s="3" t="s">
        <v>905</v>
      </c>
      <c r="I313">
        <v>6786.41</v>
      </c>
      <c r="J313">
        <v>7304.31</v>
      </c>
      <c r="K313">
        <v>8100.5</v>
      </c>
      <c r="L313">
        <v>8622.6</v>
      </c>
      <c r="M313">
        <v>9081.7999999999993</v>
      </c>
      <c r="N313">
        <v>9284.32</v>
      </c>
      <c r="O313" s="9">
        <v>9605.26</v>
      </c>
      <c r="P313" s="9">
        <v>10267.66</v>
      </c>
      <c r="U313">
        <v>1</v>
      </c>
      <c r="V313">
        <v>1</v>
      </c>
      <c r="W313">
        <v>1</v>
      </c>
      <c r="Z313" t="s">
        <v>83</v>
      </c>
      <c r="AA313" s="12" t="s">
        <v>58</v>
      </c>
      <c r="AB313" t="s">
        <v>906</v>
      </c>
      <c r="AC313" s="12" t="s">
        <v>1120</v>
      </c>
      <c r="AD313" s="7">
        <v>1</v>
      </c>
      <c r="AE313" s="12"/>
    </row>
    <row r="314" spans="1:31" ht="17.45" customHeight="1" x14ac:dyDescent="0.25">
      <c r="A314">
        <v>317</v>
      </c>
      <c r="B314" t="s">
        <v>907</v>
      </c>
      <c r="D314">
        <v>1</v>
      </c>
      <c r="E314" s="24">
        <v>460</v>
      </c>
      <c r="F314">
        <v>4</v>
      </c>
      <c r="G314" s="3" t="s">
        <v>908</v>
      </c>
      <c r="I314">
        <v>1770.49</v>
      </c>
      <c r="J314">
        <v>1785.93</v>
      </c>
      <c r="K314">
        <v>1810.3</v>
      </c>
      <c r="L314">
        <v>1891</v>
      </c>
      <c r="M314">
        <v>1922.81</v>
      </c>
      <c r="N314">
        <v>1899.69</v>
      </c>
      <c r="O314" s="9">
        <v>2056.2399999999998</v>
      </c>
      <c r="P314" s="9">
        <v>2179.6799999999998</v>
      </c>
      <c r="U314">
        <v>1</v>
      </c>
      <c r="V314">
        <v>1</v>
      </c>
      <c r="W314">
        <v>1</v>
      </c>
      <c r="Z314" t="s">
        <v>83</v>
      </c>
      <c r="AA314" s="12" t="s">
        <v>58</v>
      </c>
      <c r="AB314" t="s">
        <v>909</v>
      </c>
      <c r="AC314" s="12" t="s">
        <v>1121</v>
      </c>
      <c r="AE314" s="12"/>
    </row>
    <row r="315" spans="1:31" ht="17.45" customHeight="1" x14ac:dyDescent="0.25">
      <c r="A315">
        <v>318</v>
      </c>
      <c r="B315" t="s">
        <v>910</v>
      </c>
      <c r="D315">
        <v>1</v>
      </c>
      <c r="F315">
        <v>1</v>
      </c>
      <c r="G315" s="3" t="s">
        <v>911</v>
      </c>
      <c r="H315" t="s">
        <v>194</v>
      </c>
      <c r="I315">
        <v>55</v>
      </c>
      <c r="J315">
        <v>56</v>
      </c>
      <c r="K315">
        <v>57</v>
      </c>
      <c r="L315">
        <v>58</v>
      </c>
      <c r="M315">
        <v>60</v>
      </c>
      <c r="N315">
        <v>60</v>
      </c>
      <c r="O315" s="9">
        <v>63</v>
      </c>
      <c r="P315" s="9">
        <v>69</v>
      </c>
      <c r="S315">
        <v>1</v>
      </c>
      <c r="W315">
        <v>1</v>
      </c>
      <c r="Z315" t="s">
        <v>73</v>
      </c>
      <c r="AA315" s="12" t="s">
        <v>45</v>
      </c>
      <c r="AB315" t="s">
        <v>912</v>
      </c>
      <c r="AC315" s="12" t="s">
        <v>1158</v>
      </c>
      <c r="AE315" s="12"/>
    </row>
    <row r="316" spans="1:31" ht="17.45" customHeight="1" x14ac:dyDescent="0.25">
      <c r="A316">
        <v>319</v>
      </c>
      <c r="B316" t="s">
        <v>913</v>
      </c>
      <c r="D316">
        <v>1</v>
      </c>
      <c r="E316" s="24">
        <v>112</v>
      </c>
      <c r="F316">
        <v>1</v>
      </c>
      <c r="G316" s="3" t="s">
        <v>914</v>
      </c>
      <c r="I316">
        <v>1875.05</v>
      </c>
      <c r="J316">
        <v>1865.43</v>
      </c>
      <c r="K316">
        <v>1947.1</v>
      </c>
      <c r="L316">
        <v>2013</v>
      </c>
      <c r="M316">
        <v>2172.87</v>
      </c>
      <c r="N316">
        <v>2155.35</v>
      </c>
      <c r="O316" s="9">
        <v>2316.9899999999998</v>
      </c>
      <c r="P316" s="9">
        <v>2416.98</v>
      </c>
      <c r="U316">
        <v>1</v>
      </c>
      <c r="V316">
        <v>1</v>
      </c>
      <c r="W316">
        <v>1</v>
      </c>
      <c r="Z316" t="s">
        <v>73</v>
      </c>
      <c r="AA316" s="12" t="s">
        <v>74</v>
      </c>
      <c r="AB316" t="s">
        <v>915</v>
      </c>
      <c r="AC316" s="12" t="s">
        <v>1122</v>
      </c>
      <c r="AE316" s="12"/>
    </row>
    <row r="317" spans="1:31" ht="17.45" customHeight="1" x14ac:dyDescent="0.25">
      <c r="A317">
        <v>301</v>
      </c>
      <c r="B317" t="s">
        <v>916</v>
      </c>
      <c r="D317">
        <v>1</v>
      </c>
      <c r="E317" s="24">
        <v>330</v>
      </c>
      <c r="F317">
        <v>3</v>
      </c>
      <c r="G317" s="3" t="s">
        <v>61</v>
      </c>
      <c r="H317" t="s">
        <v>62</v>
      </c>
      <c r="K317">
        <v>39.693080000000002</v>
      </c>
      <c r="L317">
        <v>39.630000000000003</v>
      </c>
      <c r="M317">
        <v>38.044939484126942</v>
      </c>
      <c r="N317">
        <v>37.616140612648209</v>
      </c>
      <c r="O317" s="8">
        <v>40.163181521739091</v>
      </c>
      <c r="P317" s="8">
        <v>40.163181521739091</v>
      </c>
      <c r="Q317">
        <v>1</v>
      </c>
      <c r="X317">
        <v>1</v>
      </c>
      <c r="Z317" t="s">
        <v>63</v>
      </c>
      <c r="AA317" s="12" t="s">
        <v>64</v>
      </c>
      <c r="AC317" s="12" t="s">
        <v>1116</v>
      </c>
      <c r="AE317" s="12"/>
    </row>
    <row r="318" spans="1:31" ht="17.45" customHeight="1" x14ac:dyDescent="0.25">
      <c r="A318">
        <v>302</v>
      </c>
      <c r="B318" t="s">
        <v>917</v>
      </c>
      <c r="D318">
        <v>1</v>
      </c>
      <c r="E318" s="24">
        <v>330</v>
      </c>
      <c r="F318">
        <v>3</v>
      </c>
      <c r="G318" s="3" t="s">
        <v>61</v>
      </c>
      <c r="H318" t="s">
        <v>62</v>
      </c>
      <c r="K318">
        <v>53.395000000000003</v>
      </c>
      <c r="L318">
        <v>52.43</v>
      </c>
      <c r="M318">
        <v>55.445881349206367</v>
      </c>
      <c r="N318">
        <v>58.565179199604707</v>
      </c>
      <c r="O318" s="8">
        <v>61.374327420948603</v>
      </c>
      <c r="P318" s="8">
        <v>61.374327420948603</v>
      </c>
      <c r="Q318">
        <v>1</v>
      </c>
      <c r="X318">
        <v>1</v>
      </c>
      <c r="Z318" t="s">
        <v>63</v>
      </c>
      <c r="AA318" s="12" t="s">
        <v>64</v>
      </c>
      <c r="AC318" s="12" t="s">
        <v>1116</v>
      </c>
      <c r="AE318" s="12"/>
    </row>
    <row r="319" spans="1:31" ht="17.45" customHeight="1" x14ac:dyDescent="0.25">
      <c r="A319">
        <v>320</v>
      </c>
      <c r="B319" t="s">
        <v>918</v>
      </c>
      <c r="D319">
        <v>1</v>
      </c>
      <c r="E319" s="24">
        <v>941</v>
      </c>
      <c r="F319">
        <v>9</v>
      </c>
      <c r="G319" s="3" t="s">
        <v>919</v>
      </c>
      <c r="I319">
        <f>3635.55-2.05</f>
        <v>3633.5</v>
      </c>
      <c r="J319">
        <v>3516.52</v>
      </c>
      <c r="K319">
        <v>3517.2</v>
      </c>
      <c r="L319">
        <v>3568.1</v>
      </c>
      <c r="M319">
        <v>3696.4</v>
      </c>
      <c r="N319">
        <v>3778.57</v>
      </c>
      <c r="O319" s="9">
        <v>3940.58</v>
      </c>
      <c r="P319" s="9">
        <v>3992.94</v>
      </c>
      <c r="R319">
        <v>1</v>
      </c>
      <c r="U319">
        <v>1</v>
      </c>
      <c r="V319">
        <v>1</v>
      </c>
      <c r="W319">
        <v>1</v>
      </c>
      <c r="Z319" t="s">
        <v>109</v>
      </c>
      <c r="AA319" s="12" t="s">
        <v>110</v>
      </c>
      <c r="AB319" t="s">
        <v>111</v>
      </c>
      <c r="AC319" s="12" t="s">
        <v>1161</v>
      </c>
      <c r="AE319" s="12"/>
    </row>
    <row r="320" spans="1:31" ht="17.45" customHeight="1" x14ac:dyDescent="0.25">
      <c r="A320">
        <v>321</v>
      </c>
      <c r="B320" t="s">
        <v>920</v>
      </c>
      <c r="C320" t="s">
        <v>921</v>
      </c>
      <c r="D320">
        <v>1</v>
      </c>
      <c r="E320" s="24">
        <v>941</v>
      </c>
      <c r="F320">
        <v>9</v>
      </c>
      <c r="G320" s="3" t="s">
        <v>922</v>
      </c>
      <c r="I320">
        <v>270.20999999999998</v>
      </c>
      <c r="J320">
        <v>277.74</v>
      </c>
      <c r="K320">
        <v>307.2</v>
      </c>
      <c r="L320">
        <v>280.5</v>
      </c>
      <c r="M320">
        <v>288.05</v>
      </c>
      <c r="N320">
        <v>310.60000000000002</v>
      </c>
      <c r="O320" s="9">
        <v>320.64999999999998</v>
      </c>
      <c r="P320" s="9">
        <v>327.43</v>
      </c>
      <c r="U320">
        <v>1</v>
      </c>
      <c r="V320">
        <v>1</v>
      </c>
      <c r="W320">
        <v>1</v>
      </c>
      <c r="Z320" t="s">
        <v>109</v>
      </c>
      <c r="AA320" s="12" t="s">
        <v>58</v>
      </c>
      <c r="AB320" t="s">
        <v>923</v>
      </c>
      <c r="AC320" s="12" t="s">
        <v>1213</v>
      </c>
      <c r="AE320" s="12"/>
    </row>
    <row r="321" spans="1:31" ht="17.45" customHeight="1" x14ac:dyDescent="0.25">
      <c r="A321">
        <v>322</v>
      </c>
      <c r="B321" t="s">
        <v>924</v>
      </c>
      <c r="C321" t="s">
        <v>925</v>
      </c>
      <c r="D321">
        <v>1</v>
      </c>
      <c r="E321" s="24">
        <v>941</v>
      </c>
      <c r="F321">
        <v>9</v>
      </c>
      <c r="G321" s="3" t="s">
        <v>926</v>
      </c>
      <c r="I321">
        <f>81.48-4.1</f>
        <v>77.38000000000001</v>
      </c>
      <c r="J321">
        <v>74.8</v>
      </c>
      <c r="K321">
        <v>79.8</v>
      </c>
      <c r="L321">
        <v>85.8</v>
      </c>
      <c r="M321">
        <v>104.77</v>
      </c>
      <c r="N321">
        <v>96.15</v>
      </c>
      <c r="O321" s="9">
        <v>103.45</v>
      </c>
      <c r="P321" s="9">
        <v>116.93</v>
      </c>
      <c r="U321">
        <v>1</v>
      </c>
      <c r="V321">
        <v>1</v>
      </c>
      <c r="W321">
        <v>1</v>
      </c>
      <c r="Z321" t="s">
        <v>109</v>
      </c>
      <c r="AA321" s="12" t="s">
        <v>74</v>
      </c>
      <c r="AB321" t="s">
        <v>927</v>
      </c>
      <c r="AC321" s="12" t="s">
        <v>1123</v>
      </c>
      <c r="AE321" s="12"/>
    </row>
    <row r="322" spans="1:31" ht="17.45" customHeight="1" x14ac:dyDescent="0.25">
      <c r="A322">
        <v>323</v>
      </c>
      <c r="B322" t="s">
        <v>928</v>
      </c>
      <c r="D322">
        <v>1</v>
      </c>
      <c r="E322" s="24">
        <v>411</v>
      </c>
      <c r="F322">
        <v>4</v>
      </c>
      <c r="G322" s="3" t="s">
        <v>929</v>
      </c>
      <c r="I322">
        <v>56</v>
      </c>
      <c r="J322">
        <v>62.55</v>
      </c>
      <c r="K322">
        <v>80.5</v>
      </c>
      <c r="L322">
        <v>65.2</v>
      </c>
      <c r="M322">
        <v>64.53</v>
      </c>
      <c r="N322">
        <v>69.599999999999994</v>
      </c>
      <c r="O322" s="9">
        <v>71.849999999999994</v>
      </c>
      <c r="P322" s="9">
        <v>65.28</v>
      </c>
      <c r="U322">
        <v>1</v>
      </c>
      <c r="V322">
        <v>1</v>
      </c>
      <c r="W322">
        <v>1</v>
      </c>
      <c r="Z322" t="s">
        <v>73</v>
      </c>
      <c r="AA322" s="12" t="s">
        <v>74</v>
      </c>
      <c r="AB322" t="s">
        <v>930</v>
      </c>
      <c r="AC322" s="12" t="s">
        <v>1124</v>
      </c>
      <c r="AE322" s="12"/>
    </row>
    <row r="323" spans="1:31" ht="17.45" customHeight="1" x14ac:dyDescent="0.25">
      <c r="A323">
        <v>303</v>
      </c>
      <c r="B323" t="s">
        <v>931</v>
      </c>
      <c r="D323">
        <v>1</v>
      </c>
      <c r="E323" s="24">
        <v>330</v>
      </c>
      <c r="F323">
        <v>3</v>
      </c>
      <c r="G323" s="3" t="s">
        <v>61</v>
      </c>
      <c r="H323" t="s">
        <v>62</v>
      </c>
      <c r="K323">
        <v>76.778800000000004</v>
      </c>
      <c r="L323">
        <v>84.65</v>
      </c>
      <c r="M323">
        <v>82.790082539682516</v>
      </c>
      <c r="N323">
        <v>89.912078903162012</v>
      </c>
      <c r="O323" s="8">
        <v>98.322135276679859</v>
      </c>
      <c r="P323" s="8">
        <v>98.322135276679859</v>
      </c>
      <c r="Q323">
        <v>1</v>
      </c>
      <c r="X323">
        <v>1</v>
      </c>
      <c r="Z323" t="s">
        <v>63</v>
      </c>
      <c r="AA323" s="12" t="s">
        <v>64</v>
      </c>
      <c r="AC323" s="12" t="s">
        <v>1116</v>
      </c>
      <c r="AE323" s="12"/>
    </row>
    <row r="324" spans="1:31" ht="17.45" customHeight="1" x14ac:dyDescent="0.25">
      <c r="A324">
        <v>324</v>
      </c>
      <c r="B324" t="s">
        <v>932</v>
      </c>
      <c r="D324">
        <v>1</v>
      </c>
      <c r="E324" s="24">
        <v>941</v>
      </c>
      <c r="F324">
        <v>9</v>
      </c>
      <c r="G324" s="3" t="s">
        <v>933</v>
      </c>
      <c r="I324">
        <f>6111.05-3.4</f>
        <v>6107.6500000000005</v>
      </c>
      <c r="J324">
        <v>6256.93</v>
      </c>
      <c r="K324">
        <v>6341.7</v>
      </c>
      <c r="L324">
        <v>6472.4</v>
      </c>
      <c r="M324">
        <v>6488.02</v>
      </c>
      <c r="N324">
        <v>6690.25</v>
      </c>
      <c r="O324" s="9">
        <v>6626.3</v>
      </c>
      <c r="P324" s="9">
        <v>6674.49</v>
      </c>
      <c r="R324">
        <v>1</v>
      </c>
      <c r="U324">
        <v>1</v>
      </c>
      <c r="V324">
        <v>1</v>
      </c>
      <c r="W324">
        <v>1</v>
      </c>
      <c r="Z324" t="s">
        <v>109</v>
      </c>
      <c r="AA324" s="12" t="s">
        <v>110</v>
      </c>
      <c r="AB324" t="s">
        <v>111</v>
      </c>
      <c r="AC324" s="12" t="s">
        <v>1161</v>
      </c>
      <c r="AE324" s="12"/>
    </row>
    <row r="325" spans="1:31" ht="17.45" customHeight="1" x14ac:dyDescent="0.25">
      <c r="A325">
        <v>344</v>
      </c>
      <c r="B325" t="s">
        <v>1141</v>
      </c>
      <c r="D325">
        <v>1</v>
      </c>
      <c r="F325" s="21">
        <v>1</v>
      </c>
      <c r="G325" s="3" t="s">
        <v>1142</v>
      </c>
      <c r="O325" s="5"/>
      <c r="P325" s="9">
        <v>47</v>
      </c>
      <c r="U325">
        <v>1</v>
      </c>
      <c r="V325">
        <v>1</v>
      </c>
      <c r="W325">
        <v>1</v>
      </c>
      <c r="Z325" t="s">
        <v>73</v>
      </c>
      <c r="AA325" s="12" t="s">
        <v>58</v>
      </c>
      <c r="AB325" t="s">
        <v>1143</v>
      </c>
      <c r="AC325" s="12" t="s">
        <v>1215</v>
      </c>
      <c r="AE325" s="7">
        <v>1</v>
      </c>
    </row>
    <row r="326" spans="1:31" ht="17.45" customHeight="1" x14ac:dyDescent="0.25">
      <c r="A326">
        <v>325</v>
      </c>
      <c r="B326" t="s">
        <v>934</v>
      </c>
      <c r="D326">
        <v>1</v>
      </c>
      <c r="F326">
        <v>1</v>
      </c>
      <c r="G326" s="3" t="s">
        <v>935</v>
      </c>
      <c r="I326">
        <v>0.1</v>
      </c>
      <c r="J326">
        <v>0.1</v>
      </c>
      <c r="K326">
        <v>0.1</v>
      </c>
      <c r="L326">
        <v>0.1</v>
      </c>
      <c r="M326">
        <v>0.1</v>
      </c>
      <c r="N326">
        <v>0.1</v>
      </c>
      <c r="O326">
        <v>0.2</v>
      </c>
      <c r="P326" s="10">
        <v>0.2</v>
      </c>
      <c r="Y326" t="s">
        <v>936</v>
      </c>
      <c r="Z326" t="s">
        <v>175</v>
      </c>
      <c r="AA326" s="12" t="s">
        <v>69</v>
      </c>
      <c r="AB326" t="s">
        <v>937</v>
      </c>
      <c r="AC326" s="12" t="s">
        <v>1214</v>
      </c>
      <c r="AE326" s="12"/>
    </row>
    <row r="327" spans="1:31" ht="17.45" customHeight="1" x14ac:dyDescent="0.25">
      <c r="A327">
        <v>326</v>
      </c>
      <c r="B327" t="s">
        <v>938</v>
      </c>
      <c r="D327">
        <v>1</v>
      </c>
      <c r="E327" s="24">
        <v>160</v>
      </c>
      <c r="F327">
        <v>1</v>
      </c>
      <c r="G327" s="3" t="s">
        <v>939</v>
      </c>
      <c r="K327">
        <v>0</v>
      </c>
      <c r="L327">
        <v>20</v>
      </c>
      <c r="M327">
        <v>20</v>
      </c>
      <c r="N327">
        <v>32</v>
      </c>
      <c r="O327">
        <v>33</v>
      </c>
      <c r="P327" s="10">
        <v>38</v>
      </c>
      <c r="U327">
        <v>1</v>
      </c>
      <c r="Y327" t="s">
        <v>209</v>
      </c>
      <c r="Z327" t="s">
        <v>224</v>
      </c>
      <c r="AA327" s="12" t="s">
        <v>69</v>
      </c>
      <c r="AB327" t="s">
        <v>940</v>
      </c>
      <c r="AC327" s="12" t="s">
        <v>1125</v>
      </c>
      <c r="AE327" s="12"/>
    </row>
    <row r="328" spans="1:31" ht="17.45" customHeight="1" x14ac:dyDescent="0.25">
      <c r="A328">
        <v>304</v>
      </c>
      <c r="B328" t="s">
        <v>941</v>
      </c>
      <c r="D328">
        <v>1</v>
      </c>
      <c r="E328" s="24">
        <v>330</v>
      </c>
      <c r="F328">
        <v>3</v>
      </c>
      <c r="G328" s="3" t="s">
        <v>61</v>
      </c>
      <c r="H328" t="s">
        <v>62</v>
      </c>
      <c r="K328">
        <v>33.533000000000001</v>
      </c>
      <c r="L328">
        <v>32.299999999999997</v>
      </c>
      <c r="M328">
        <v>31.613095039682499</v>
      </c>
      <c r="N328">
        <v>32.302766749011859</v>
      </c>
      <c r="O328" s="8">
        <v>33.649405731225293</v>
      </c>
      <c r="P328" s="8">
        <v>33.649405731225293</v>
      </c>
      <c r="Q328">
        <v>1</v>
      </c>
      <c r="X328">
        <v>1</v>
      </c>
      <c r="Z328" t="s">
        <v>63</v>
      </c>
      <c r="AA328" s="12" t="s">
        <v>64</v>
      </c>
      <c r="AC328" s="12" t="s">
        <v>1116</v>
      </c>
      <c r="AE328" s="12"/>
    </row>
    <row r="329" spans="1:31" ht="17.45" customHeight="1" x14ac:dyDescent="0.25">
      <c r="A329">
        <v>327</v>
      </c>
      <c r="B329" t="s">
        <v>942</v>
      </c>
      <c r="C329" t="s">
        <v>943</v>
      </c>
      <c r="D329">
        <v>1</v>
      </c>
      <c r="E329" s="24">
        <v>486</v>
      </c>
      <c r="F329">
        <v>4</v>
      </c>
      <c r="G329" s="3" t="s">
        <v>944</v>
      </c>
      <c r="I329">
        <v>184.49</v>
      </c>
      <c r="J329">
        <v>191.62</v>
      </c>
      <c r="K329">
        <v>204.9</v>
      </c>
      <c r="L329">
        <v>203.7</v>
      </c>
      <c r="M329">
        <v>198.95</v>
      </c>
      <c r="N329">
        <v>221.75</v>
      </c>
      <c r="O329" s="9">
        <v>218.09</v>
      </c>
      <c r="P329" s="9">
        <v>222.75</v>
      </c>
      <c r="U329">
        <v>1</v>
      </c>
      <c r="V329">
        <v>1</v>
      </c>
      <c r="W329">
        <v>1</v>
      </c>
      <c r="Z329" t="s">
        <v>57</v>
      </c>
      <c r="AA329" s="12" t="s">
        <v>58</v>
      </c>
      <c r="AB329" t="s">
        <v>945</v>
      </c>
      <c r="AC329" s="12" t="s">
        <v>1126</v>
      </c>
      <c r="AE329" s="12"/>
    </row>
    <row r="330" spans="1:31" ht="17.45" customHeight="1" x14ac:dyDescent="0.25">
      <c r="A330">
        <v>328</v>
      </c>
      <c r="B330" t="s">
        <v>265</v>
      </c>
      <c r="D330">
        <v>1</v>
      </c>
      <c r="E330" s="24">
        <v>140</v>
      </c>
      <c r="F330">
        <v>1</v>
      </c>
      <c r="G330" s="3" t="s">
        <v>946</v>
      </c>
      <c r="I330">
        <f>170.32-2</f>
        <v>168.32</v>
      </c>
      <c r="J330">
        <v>187.16</v>
      </c>
      <c r="K330">
        <v>225.5</v>
      </c>
      <c r="L330">
        <v>224.2</v>
      </c>
      <c r="M330">
        <v>225.41</v>
      </c>
      <c r="N330">
        <v>234.69</v>
      </c>
      <c r="O330" s="9">
        <v>252.25</v>
      </c>
      <c r="P330" s="9">
        <v>253.98</v>
      </c>
      <c r="U330">
        <v>1</v>
      </c>
      <c r="V330">
        <v>1</v>
      </c>
      <c r="W330">
        <v>1</v>
      </c>
      <c r="Z330" t="s">
        <v>109</v>
      </c>
      <c r="AA330" s="12" t="s">
        <v>58</v>
      </c>
      <c r="AB330" t="s">
        <v>947</v>
      </c>
      <c r="AC330" s="12" t="s">
        <v>1216</v>
      </c>
      <c r="AD330" s="7">
        <v>7</v>
      </c>
      <c r="AE330" s="12"/>
    </row>
    <row r="331" spans="1:31" ht="17.45" customHeight="1" x14ac:dyDescent="0.25">
      <c r="A331">
        <v>305</v>
      </c>
      <c r="B331" t="s">
        <v>948</v>
      </c>
      <c r="D331">
        <v>1</v>
      </c>
      <c r="E331" s="24">
        <v>330</v>
      </c>
      <c r="F331">
        <v>3</v>
      </c>
      <c r="G331" s="3" t="s">
        <v>61</v>
      </c>
      <c r="H331" t="s">
        <v>62</v>
      </c>
      <c r="K331">
        <v>82.028099999999995</v>
      </c>
      <c r="L331">
        <v>77.78</v>
      </c>
      <c r="M331">
        <v>80.924540922619059</v>
      </c>
      <c r="N331">
        <v>88.062478162055314</v>
      </c>
      <c r="O331" s="8">
        <v>95.167983843873472</v>
      </c>
      <c r="P331" s="8">
        <v>95.167983843873472</v>
      </c>
      <c r="Q331">
        <v>1</v>
      </c>
      <c r="X331">
        <v>1</v>
      </c>
      <c r="Z331" t="s">
        <v>63</v>
      </c>
      <c r="AA331" s="12" t="s">
        <v>64</v>
      </c>
      <c r="AC331" s="12" t="s">
        <v>1116</v>
      </c>
      <c r="AE331" s="12"/>
    </row>
    <row r="332" spans="1:31" ht="17.45" customHeight="1" x14ac:dyDescent="0.25">
      <c r="A332">
        <v>306</v>
      </c>
      <c r="B332" t="s">
        <v>949</v>
      </c>
      <c r="D332">
        <v>1</v>
      </c>
      <c r="E332" s="24">
        <v>330</v>
      </c>
      <c r="F332">
        <v>3</v>
      </c>
      <c r="G332" s="3" t="s">
        <v>61</v>
      </c>
      <c r="H332" t="s">
        <v>62</v>
      </c>
      <c r="K332">
        <v>51.256219999999999</v>
      </c>
      <c r="L332">
        <v>54.9</v>
      </c>
      <c r="M332">
        <v>54.397295882936547</v>
      </c>
      <c r="N332">
        <v>56.435179841897238</v>
      </c>
      <c r="O332" s="8">
        <v>53.530235622529631</v>
      </c>
      <c r="P332" s="8">
        <v>53.530235622529631</v>
      </c>
      <c r="Q332">
        <v>1</v>
      </c>
      <c r="X332">
        <v>1</v>
      </c>
      <c r="Z332" t="s">
        <v>63</v>
      </c>
      <c r="AA332" s="12" t="s">
        <v>64</v>
      </c>
      <c r="AC332" s="12" t="s">
        <v>1116</v>
      </c>
      <c r="AE332" s="12"/>
    </row>
    <row r="333" spans="1:31" ht="17.45" customHeight="1" x14ac:dyDescent="0.25">
      <c r="A333">
        <v>307</v>
      </c>
      <c r="B333" t="s">
        <v>950</v>
      </c>
      <c r="D333">
        <v>1</v>
      </c>
      <c r="E333" s="24">
        <v>330</v>
      </c>
      <c r="F333">
        <v>3</v>
      </c>
      <c r="G333" s="3" t="s">
        <v>61</v>
      </c>
      <c r="H333" t="s">
        <v>62</v>
      </c>
      <c r="K333">
        <v>84.829992000000004</v>
      </c>
      <c r="L333">
        <v>84.36</v>
      </c>
      <c r="M333">
        <v>85.411082093253853</v>
      </c>
      <c r="N333">
        <v>79.485989031620718</v>
      </c>
      <c r="O333" s="8">
        <v>70.934454199604858</v>
      </c>
      <c r="P333" s="8">
        <v>70.934454199604858</v>
      </c>
      <c r="Q333">
        <v>1</v>
      </c>
      <c r="X333">
        <v>1</v>
      </c>
      <c r="Z333" t="s">
        <v>63</v>
      </c>
      <c r="AA333" s="12" t="s">
        <v>64</v>
      </c>
      <c r="AC333" s="12" t="s">
        <v>1116</v>
      </c>
      <c r="AE333" s="12"/>
    </row>
    <row r="334" spans="1:31" ht="17.45" customHeight="1" x14ac:dyDescent="0.25">
      <c r="A334">
        <v>308</v>
      </c>
      <c r="B334" t="s">
        <v>951</v>
      </c>
      <c r="D334">
        <v>1</v>
      </c>
      <c r="E334" s="24">
        <v>330</v>
      </c>
      <c r="F334">
        <v>3</v>
      </c>
      <c r="G334" s="3" t="s">
        <v>61</v>
      </c>
      <c r="H334" t="s">
        <v>62</v>
      </c>
      <c r="K334">
        <v>83.362200000000001</v>
      </c>
      <c r="L334">
        <v>86.36</v>
      </c>
      <c r="M334">
        <v>88.250529067460391</v>
      </c>
      <c r="N334">
        <v>95.119466205533584</v>
      </c>
      <c r="O334" s="8">
        <v>98.270750988142296</v>
      </c>
      <c r="P334" s="8">
        <v>98.270750988142296</v>
      </c>
      <c r="Q334">
        <v>1</v>
      </c>
      <c r="X334">
        <v>1</v>
      </c>
      <c r="Z334" t="s">
        <v>63</v>
      </c>
      <c r="AA334" s="12" t="s">
        <v>64</v>
      </c>
      <c r="AC334" s="12" t="s">
        <v>1116</v>
      </c>
      <c r="AE334" s="12"/>
    </row>
    <row r="335" spans="1:31" ht="17.45" customHeight="1" x14ac:dyDescent="0.25">
      <c r="A335">
        <v>309</v>
      </c>
      <c r="B335" t="s">
        <v>952</v>
      </c>
      <c r="D335">
        <v>1</v>
      </c>
      <c r="E335" s="24">
        <v>330</v>
      </c>
      <c r="F335">
        <v>3</v>
      </c>
      <c r="G335" s="3" t="s">
        <v>61</v>
      </c>
      <c r="H335" t="s">
        <v>62</v>
      </c>
      <c r="K335">
        <v>36.599780000000003</v>
      </c>
      <c r="L335">
        <v>35.39</v>
      </c>
      <c r="M335">
        <v>35.618650744047621</v>
      </c>
      <c r="N335">
        <v>36.271541304347828</v>
      </c>
      <c r="O335" s="8">
        <v>35.500790217391319</v>
      </c>
      <c r="P335" s="8">
        <v>35.500790217391319</v>
      </c>
      <c r="Q335">
        <v>1</v>
      </c>
      <c r="X335">
        <v>1</v>
      </c>
      <c r="Z335" t="s">
        <v>63</v>
      </c>
      <c r="AA335" s="12" t="s">
        <v>64</v>
      </c>
      <c r="AC335" s="12" t="s">
        <v>1116</v>
      </c>
      <c r="AE335" s="12"/>
    </row>
    <row r="336" spans="1:31" ht="17.45" customHeight="1" x14ac:dyDescent="0.25">
      <c r="A336">
        <v>329</v>
      </c>
      <c r="B336" t="s">
        <v>953</v>
      </c>
      <c r="D336">
        <v>1</v>
      </c>
      <c r="E336" s="24">
        <v>330</v>
      </c>
      <c r="F336">
        <v>3</v>
      </c>
      <c r="G336" s="3" t="s">
        <v>954</v>
      </c>
      <c r="I336">
        <v>1264.45</v>
      </c>
      <c r="J336">
        <v>1295.3399999999999</v>
      </c>
      <c r="K336">
        <v>1249.8</v>
      </c>
      <c r="L336">
        <v>1375.2</v>
      </c>
      <c r="M336">
        <v>1400.83</v>
      </c>
      <c r="N336">
        <v>1124.76</v>
      </c>
      <c r="O336" s="9">
        <v>1146.71</v>
      </c>
      <c r="P336" s="9">
        <v>1242.03</v>
      </c>
      <c r="U336">
        <v>1</v>
      </c>
      <c r="V336">
        <v>1</v>
      </c>
      <c r="W336">
        <v>1</v>
      </c>
      <c r="Z336" t="s">
        <v>63</v>
      </c>
      <c r="AA336" s="12" t="s">
        <v>74</v>
      </c>
      <c r="AB336" t="s">
        <v>955</v>
      </c>
      <c r="AC336" s="32" t="s">
        <v>1217</v>
      </c>
      <c r="AE336" s="7">
        <v>1</v>
      </c>
    </row>
    <row r="337" spans="1:31" ht="17.45" customHeight="1" x14ac:dyDescent="0.25">
      <c r="A337">
        <v>310</v>
      </c>
      <c r="B337" t="s">
        <v>956</v>
      </c>
      <c r="D337">
        <v>1</v>
      </c>
      <c r="E337" s="24">
        <v>330</v>
      </c>
      <c r="F337">
        <v>3</v>
      </c>
      <c r="G337" s="3" t="s">
        <v>61</v>
      </c>
      <c r="H337" t="s">
        <v>62</v>
      </c>
      <c r="K337">
        <v>28.678000000000001</v>
      </c>
      <c r="L337">
        <v>28.16</v>
      </c>
      <c r="M337">
        <v>29.470037797619</v>
      </c>
      <c r="N337">
        <v>29.759489525691709</v>
      </c>
      <c r="O337" s="8">
        <v>29.472840958498011</v>
      </c>
      <c r="P337" s="8">
        <v>29.472840958498011</v>
      </c>
      <c r="Q337">
        <v>1</v>
      </c>
      <c r="X337">
        <v>1</v>
      </c>
      <c r="Z337" t="s">
        <v>63</v>
      </c>
      <c r="AA337" s="12" t="s">
        <v>64</v>
      </c>
      <c r="AC337" s="12" t="s">
        <v>1116</v>
      </c>
      <c r="AE337" s="12"/>
    </row>
    <row r="338" spans="1:31" ht="17.45" customHeight="1" x14ac:dyDescent="0.25">
      <c r="A338">
        <v>311</v>
      </c>
      <c r="B338" t="s">
        <v>957</v>
      </c>
      <c r="D338">
        <v>1</v>
      </c>
      <c r="E338" s="24">
        <v>330</v>
      </c>
      <c r="F338">
        <v>3</v>
      </c>
      <c r="G338" s="3" t="s">
        <v>61</v>
      </c>
      <c r="H338" t="s">
        <v>62</v>
      </c>
      <c r="K338">
        <v>68.542804000000004</v>
      </c>
      <c r="L338">
        <v>70.5</v>
      </c>
      <c r="M338">
        <v>67.521627033730141</v>
      </c>
      <c r="N338">
        <v>67.444924209486146</v>
      </c>
      <c r="O338" s="8">
        <v>64.135967144268733</v>
      </c>
      <c r="P338" s="8">
        <v>64.135967144268733</v>
      </c>
      <c r="Q338">
        <v>1</v>
      </c>
      <c r="X338">
        <v>1</v>
      </c>
      <c r="Z338" t="s">
        <v>63</v>
      </c>
      <c r="AA338" s="12" t="s">
        <v>64</v>
      </c>
      <c r="AC338" s="12" t="s">
        <v>1116</v>
      </c>
      <c r="AE338" s="12"/>
    </row>
    <row r="339" spans="1:31" ht="17.45" customHeight="1" x14ac:dyDescent="0.25">
      <c r="A339">
        <v>330</v>
      </c>
      <c r="B339" t="s">
        <v>958</v>
      </c>
      <c r="D339">
        <v>1</v>
      </c>
      <c r="E339" s="24">
        <v>941</v>
      </c>
      <c r="F339">
        <v>9</v>
      </c>
      <c r="G339" s="3" t="s">
        <v>959</v>
      </c>
      <c r="I339">
        <v>1080.1199999999999</v>
      </c>
      <c r="J339">
        <v>1108.83</v>
      </c>
      <c r="K339">
        <v>1231.9000000000001</v>
      </c>
      <c r="L339">
        <v>1277.8</v>
      </c>
      <c r="M339">
        <v>1291.33</v>
      </c>
      <c r="N339">
        <v>1282.99</v>
      </c>
      <c r="O339" s="9">
        <v>1225.3900000000001</v>
      </c>
      <c r="P339" s="9">
        <v>1254.02</v>
      </c>
      <c r="R339">
        <v>1</v>
      </c>
      <c r="U339">
        <v>1</v>
      </c>
      <c r="V339">
        <v>1</v>
      </c>
      <c r="W339">
        <v>1</v>
      </c>
      <c r="Z339" t="s">
        <v>109</v>
      </c>
      <c r="AA339" s="12" t="s">
        <v>110</v>
      </c>
      <c r="AB339" t="s">
        <v>111</v>
      </c>
      <c r="AC339" s="12" t="s">
        <v>992</v>
      </c>
      <c r="AE339" s="12"/>
    </row>
    <row r="340" spans="1:31" ht="17.45" customHeight="1" x14ac:dyDescent="0.25">
      <c r="A340">
        <v>312</v>
      </c>
      <c r="B340" t="s">
        <v>960</v>
      </c>
      <c r="D340">
        <v>1</v>
      </c>
      <c r="E340" s="24">
        <v>330</v>
      </c>
      <c r="F340">
        <v>3</v>
      </c>
      <c r="G340" s="3" t="s">
        <v>61</v>
      </c>
      <c r="H340" t="s">
        <v>62</v>
      </c>
      <c r="K340">
        <v>46.544600000000003</v>
      </c>
      <c r="L340">
        <v>47.7</v>
      </c>
      <c r="M340">
        <v>48.650199107142768</v>
      </c>
      <c r="N340">
        <v>49.569564673913007</v>
      </c>
      <c r="O340" s="8">
        <v>51.203753853754932</v>
      </c>
      <c r="P340" s="8">
        <v>51.203753853754932</v>
      </c>
      <c r="Q340">
        <v>1</v>
      </c>
      <c r="X340">
        <v>1</v>
      </c>
      <c r="Z340" t="s">
        <v>63</v>
      </c>
      <c r="AA340" s="12" t="s">
        <v>64</v>
      </c>
      <c r="AC340" s="12" t="s">
        <v>1116</v>
      </c>
      <c r="AE340" s="12"/>
    </row>
    <row r="341" spans="1:31" ht="17.45" customHeight="1" x14ac:dyDescent="0.25">
      <c r="A341">
        <v>18</v>
      </c>
      <c r="B341" t="s">
        <v>961</v>
      </c>
      <c r="C341" t="s">
        <v>962</v>
      </c>
      <c r="D341">
        <v>1</v>
      </c>
      <c r="F341">
        <v>9</v>
      </c>
      <c r="G341" s="3" t="s">
        <v>963</v>
      </c>
      <c r="I341">
        <v>2</v>
      </c>
      <c r="J341">
        <v>2</v>
      </c>
      <c r="K341">
        <v>2</v>
      </c>
      <c r="L341">
        <v>0</v>
      </c>
      <c r="M341">
        <v>0</v>
      </c>
      <c r="N341">
        <v>3.5</v>
      </c>
      <c r="O341">
        <v>4</v>
      </c>
      <c r="P341" s="10">
        <v>3</v>
      </c>
      <c r="V341">
        <v>1</v>
      </c>
      <c r="Y341" t="s">
        <v>265</v>
      </c>
      <c r="Z341" t="s">
        <v>109</v>
      </c>
      <c r="AA341" s="12" t="s">
        <v>69</v>
      </c>
      <c r="AB341" s="15" t="s">
        <v>964</v>
      </c>
      <c r="AC341" s="12" t="s">
        <v>997</v>
      </c>
      <c r="AE341" s="12"/>
    </row>
    <row r="342" spans="1:31" ht="17.45" customHeight="1" x14ac:dyDescent="0.25">
      <c r="A342">
        <v>331</v>
      </c>
      <c r="B342" t="s">
        <v>965</v>
      </c>
      <c r="D342">
        <v>1</v>
      </c>
      <c r="F342">
        <v>9</v>
      </c>
      <c r="G342" s="3" t="s">
        <v>966</v>
      </c>
      <c r="I342">
        <v>4</v>
      </c>
      <c r="J342">
        <v>4.8</v>
      </c>
      <c r="K342">
        <v>4.8</v>
      </c>
      <c r="L342">
        <v>7.7</v>
      </c>
      <c r="M342">
        <v>7.7</v>
      </c>
      <c r="N342">
        <v>8.5</v>
      </c>
      <c r="O342">
        <v>7.5</v>
      </c>
      <c r="P342" s="10">
        <v>7.5</v>
      </c>
      <c r="Y342" t="s">
        <v>330</v>
      </c>
      <c r="Z342" t="s">
        <v>109</v>
      </c>
      <c r="AA342" s="12" t="s">
        <v>69</v>
      </c>
      <c r="AB342" s="15" t="s">
        <v>967</v>
      </c>
      <c r="AC342" s="12" t="s">
        <v>1127</v>
      </c>
      <c r="AE342" s="12"/>
    </row>
    <row r="343" spans="1:31" ht="17.45" customHeight="1" x14ac:dyDescent="0.25">
      <c r="A343">
        <v>332</v>
      </c>
      <c r="B343" t="s">
        <v>968</v>
      </c>
      <c r="D343">
        <v>1</v>
      </c>
      <c r="F343">
        <v>3</v>
      </c>
      <c r="G343" s="3" t="s">
        <v>969</v>
      </c>
      <c r="I343">
        <v>0.1</v>
      </c>
      <c r="J343">
        <v>0.1</v>
      </c>
      <c r="K343">
        <v>0.1</v>
      </c>
      <c r="L343">
        <v>0</v>
      </c>
      <c r="M343">
        <v>0</v>
      </c>
      <c r="N343">
        <v>0</v>
      </c>
      <c r="O343" s="10">
        <v>0</v>
      </c>
      <c r="P343" s="10">
        <v>0</v>
      </c>
      <c r="Y343" t="s">
        <v>379</v>
      </c>
      <c r="Z343" t="s">
        <v>63</v>
      </c>
      <c r="AA343" s="12" t="s">
        <v>69</v>
      </c>
      <c r="AB343" s="15" t="s">
        <v>970</v>
      </c>
      <c r="AC343" s="12" t="s">
        <v>1128</v>
      </c>
      <c r="AE343" s="12"/>
    </row>
    <row r="344" spans="1:31" ht="17.45" customHeight="1" thickBot="1" x14ac:dyDescent="0.3">
      <c r="A344">
        <v>333</v>
      </c>
      <c r="B344" t="s">
        <v>971</v>
      </c>
      <c r="D344">
        <v>1</v>
      </c>
      <c r="E344" s="24">
        <v>941</v>
      </c>
      <c r="F344">
        <v>9</v>
      </c>
      <c r="G344" s="3" t="s">
        <v>972</v>
      </c>
      <c r="I344">
        <v>16.45</v>
      </c>
      <c r="J344">
        <v>14.25</v>
      </c>
      <c r="K344">
        <v>16.8</v>
      </c>
      <c r="L344">
        <v>17.899999999999999</v>
      </c>
      <c r="M344">
        <v>18.350000000000001</v>
      </c>
      <c r="N344">
        <v>17.899999999999999</v>
      </c>
      <c r="O344" s="9">
        <v>18.149999999999999</v>
      </c>
      <c r="P344" s="37">
        <v>18.7</v>
      </c>
      <c r="V344">
        <v>1</v>
      </c>
      <c r="W344">
        <v>1</v>
      </c>
      <c r="Z344" t="s">
        <v>109</v>
      </c>
      <c r="AA344" s="12" t="s">
        <v>74</v>
      </c>
      <c r="AB344" s="15" t="s">
        <v>973</v>
      </c>
      <c r="AC344" s="12" t="s">
        <v>1129</v>
      </c>
      <c r="AD344" s="7">
        <v>1</v>
      </c>
      <c r="AE344" s="12"/>
    </row>
    <row r="345" spans="1:31" ht="17.45" customHeight="1" thickTop="1" x14ac:dyDescent="0.25">
      <c r="A345">
        <v>334</v>
      </c>
      <c r="B345" t="s">
        <v>1155</v>
      </c>
      <c r="D345">
        <v>24</v>
      </c>
      <c r="F345">
        <v>3</v>
      </c>
      <c r="M345" t="s">
        <v>236</v>
      </c>
      <c r="N345" t="s">
        <v>236</v>
      </c>
      <c r="O345" t="s">
        <v>236</v>
      </c>
      <c r="P345">
        <v>10.14</v>
      </c>
      <c r="Y345" t="s">
        <v>412</v>
      </c>
      <c r="Z345" t="s">
        <v>63</v>
      </c>
      <c r="AA345" s="12" t="s">
        <v>69</v>
      </c>
      <c r="AB345" s="15" t="s">
        <v>1153</v>
      </c>
      <c r="AC345" s="12" t="s">
        <v>1154</v>
      </c>
      <c r="AE345" s="12"/>
    </row>
    <row r="346" spans="1:31" ht="17.45" customHeight="1" x14ac:dyDescent="0.25">
      <c r="O346" s="5"/>
      <c r="P346" s="5"/>
    </row>
    <row r="347" spans="1:31" ht="17.45" customHeight="1" thickBot="1" x14ac:dyDescent="0.3">
      <c r="B347" s="4" t="s">
        <v>974</v>
      </c>
      <c r="C347" s="4"/>
      <c r="D347" s="4">
        <f>SUM(D2:D346)</f>
        <v>367</v>
      </c>
      <c r="E347" s="25"/>
      <c r="F347" s="22"/>
      <c r="G347" s="17"/>
      <c r="I347" s="5">
        <f>SUM(I2:I345)</f>
        <v>220210.36999999988</v>
      </c>
      <c r="J347" s="5">
        <f>SUM(J2:J345)</f>
        <v>222580.55</v>
      </c>
      <c r="K347" s="5">
        <f>SUM(K2:K345)</f>
        <v>226296.06161949987</v>
      </c>
      <c r="L347" s="5">
        <f>SUM(L2:L345)</f>
        <v>228998.46275379992</v>
      </c>
      <c r="M347" s="5">
        <f>SUM(M2:M342)</f>
        <v>237975.33718541666</v>
      </c>
      <c r="N347" s="5">
        <f>SUM(N2:N344)</f>
        <v>240904.20210971343</v>
      </c>
      <c r="O347" s="5">
        <f>SUM(O2:O344)</f>
        <v>248265.82609150218</v>
      </c>
      <c r="P347" s="5">
        <f>SUM(P2:P344)</f>
        <v>256523.96663050563</v>
      </c>
      <c r="Q347" s="4">
        <f>SUM(Q2:Q345)</f>
        <v>82</v>
      </c>
      <c r="R347" s="4">
        <f t="shared" ref="R347:X347" si="0">SUM(R2:R345)</f>
        <v>31</v>
      </c>
      <c r="S347" s="4">
        <f t="shared" si="0"/>
        <v>6</v>
      </c>
      <c r="T347" s="4">
        <f t="shared" si="0"/>
        <v>3</v>
      </c>
      <c r="U347" s="4">
        <f t="shared" si="0"/>
        <v>197</v>
      </c>
      <c r="V347" s="4">
        <f t="shared" si="0"/>
        <v>211</v>
      </c>
      <c r="W347" s="4">
        <f t="shared" si="0"/>
        <v>217</v>
      </c>
      <c r="X347" s="4">
        <f t="shared" si="0"/>
        <v>83</v>
      </c>
      <c r="Z347" s="18"/>
      <c r="AB347" s="18"/>
    </row>
    <row r="348" spans="1:31" ht="17.45" customHeight="1" thickTop="1" x14ac:dyDescent="0.25">
      <c r="AD348" s="7">
        <f>SUM(AD2:AD345)</f>
        <v>100</v>
      </c>
      <c r="AE348" s="7">
        <f>SUM(AE2:AE345)</f>
        <v>78</v>
      </c>
    </row>
    <row r="351" spans="1:31" ht="17.45" customHeight="1" x14ac:dyDescent="0.25">
      <c r="B351" s="4" t="s">
        <v>975</v>
      </c>
      <c r="C351" s="4"/>
    </row>
    <row r="352" spans="1:31" ht="17.45" customHeight="1" x14ac:dyDescent="0.25">
      <c r="B352" t="s">
        <v>976</v>
      </c>
      <c r="V352">
        <v>1</v>
      </c>
      <c r="W352">
        <v>1</v>
      </c>
    </row>
    <row r="353" spans="2:23" ht="17.45" customHeight="1" x14ac:dyDescent="0.25">
      <c r="B353" t="s">
        <v>977</v>
      </c>
      <c r="W353">
        <v>1</v>
      </c>
    </row>
    <row r="354" spans="2:23" ht="17.45" customHeight="1" x14ac:dyDescent="0.25">
      <c r="B354" t="s">
        <v>978</v>
      </c>
      <c r="V354">
        <v>1</v>
      </c>
    </row>
    <row r="355" spans="2:23" ht="17.45" customHeight="1" x14ac:dyDescent="0.25">
      <c r="B355" t="s">
        <v>979</v>
      </c>
      <c r="V355">
        <v>1</v>
      </c>
      <c r="W355">
        <v>1</v>
      </c>
    </row>
    <row r="356" spans="2:23" ht="17.45" customHeight="1" x14ac:dyDescent="0.25">
      <c r="B356" t="s">
        <v>980</v>
      </c>
      <c r="V356">
        <v>1</v>
      </c>
      <c r="W356">
        <v>1</v>
      </c>
    </row>
    <row r="357" spans="2:23" ht="17.45" customHeight="1" x14ac:dyDescent="0.25">
      <c r="B357" t="s">
        <v>981</v>
      </c>
    </row>
    <row r="358" spans="2:23" ht="17.45" customHeight="1" x14ac:dyDescent="0.25">
      <c r="B358" t="s">
        <v>982</v>
      </c>
    </row>
    <row r="359" spans="2:23" ht="17.45" customHeight="1" x14ac:dyDescent="0.25">
      <c r="B359" s="4" t="s">
        <v>983</v>
      </c>
      <c r="C359" s="4"/>
    </row>
    <row r="360" spans="2:23" ht="17.45" customHeight="1" x14ac:dyDescent="0.25">
      <c r="B360" t="s">
        <v>984</v>
      </c>
    </row>
  </sheetData>
  <autoFilter ref="A1:AD347" xr:uid="{00000000-0009-0000-0000-000001000000}">
    <sortState xmlns:xlrd2="http://schemas.microsoft.com/office/spreadsheetml/2017/richdata2" ref="A2:AD344">
      <sortCondition ref="A1:A344"/>
    </sortState>
  </autoFilter>
  <sortState xmlns:xlrd2="http://schemas.microsoft.com/office/spreadsheetml/2017/richdata2" ref="A2:AE345">
    <sortCondition ref="B2:B34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IT_sc_ManagementCode xmlns="FE1AB69C-9022-4D1B-919D-C54984DD93CE">110704</KIT_sc_ManagementCod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ktdokument" ma:contentTypeID="0x01010071463EE47383564B9EFAD3A2A8DF5E7C008958919A4A0CF14EB035F13BA7314575" ma:contentTypeVersion="9" ma:contentTypeDescription="Skapa ett nytt listobjekt." ma:contentTypeScope="" ma:versionID="087301e2299f9f6a831a5a8bea34a2f5">
  <xsd:schema xmlns:xsd="http://www.w3.org/2001/XMLSchema" xmlns:xs="http://www.w3.org/2001/XMLSchema" xmlns:p="http://schemas.microsoft.com/office/2006/metadata/properties" xmlns:ns2="14571de3-10a2-42ef-a9fd-7aa13da44c0f" xmlns:ns3="FE1AB69C-9022-4D1B-919D-C54984DD93CE" xmlns:ns4="33385961-f7f9-4b10-a965-d18c0c9590fe" xmlns:ns5="1cb5d9f6-658a-420a-afb3-975c2966f40f" targetNamespace="http://schemas.microsoft.com/office/2006/metadata/properties" ma:root="true" ma:fieldsID="a5c2b3fe93048472324e553feb060d82" ns2:_="" ns3:_="" ns4:_="" ns5:_="">
    <xsd:import namespace="14571de3-10a2-42ef-a9fd-7aa13da44c0f"/>
    <xsd:import namespace="FE1AB69C-9022-4D1B-919D-C54984DD93CE"/>
    <xsd:import namespace="33385961-f7f9-4b10-a965-d18c0c9590fe"/>
    <xsd:import namespace="1cb5d9f6-658a-420a-afb3-975c2966f40f"/>
    <xsd:element name="properties">
      <xsd:complexType>
        <xsd:sequence>
          <xsd:element name="documentManagement">
            <xsd:complexType>
              <xsd:all>
                <xsd:element ref="ns2:DualiteDocRegDate" minOccurs="0"/>
                <xsd:element ref="ns3:KIT_sc_ManagementCode" minOccurs="0"/>
                <xsd:element ref="ns4:DualiteCaseNumber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71de3-10a2-42ef-a9fd-7aa13da44c0f" elementFormDefault="qualified">
    <xsd:import namespace="http://schemas.microsoft.com/office/2006/documentManagement/types"/>
    <xsd:import namespace="http://schemas.microsoft.com/office/infopath/2007/PartnerControls"/>
    <xsd:element name="DualiteDocRegDate" ma:index="8" nillable="true" ma:displayName="Diariefört" ma:description="Anger vilket datum dokumentet senast registrerades i diariet" ma:format="DateTime" ma:internalName="DualiteDocReg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AB69C-9022-4D1B-919D-C54984DD93CE" elementFormDefault="qualified">
    <xsd:import namespace="http://schemas.microsoft.com/office/2006/documentManagement/types"/>
    <xsd:import namespace="http://schemas.microsoft.com/office/infopath/2007/PartnerControls"/>
    <xsd:element name="KIT_sc_ManagementCode" ma:index="9" nillable="true" ma:displayName="Verksamhetskod" ma:default="110704" ma:description="Format: xxxxxx" ma:internalName="KIT_sc_ManagementCode">
      <xsd:simpleType>
        <xsd:restriction base="dms:Text">
          <xsd:maxLength value="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85961-f7f9-4b10-a965-d18c0c9590fe" elementFormDefault="qualified">
    <xsd:import namespace="http://schemas.microsoft.com/office/2006/documentManagement/types"/>
    <xsd:import namespace="http://schemas.microsoft.com/office/infopath/2007/PartnerControls"/>
    <xsd:element name="DualiteCaseNumber" ma:index="10" nillable="true" ma:displayName="Ärendenummer" ma:description="Anger vilket ärende dokumentet senast diariefördes i" ma:internalName="DualiteCaseNumber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5d9f6-658a-420a-afb3-975c2966f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D1A73F-5C62-4BC1-B893-465A5DB0AE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DD7878-9A02-43B4-84E0-B17D8E4613FE}">
  <ds:schemaRefs>
    <ds:schemaRef ds:uri="http://schemas.microsoft.com/office/infopath/2007/PartnerControls"/>
    <ds:schemaRef ds:uri="FE1AB69C-9022-4D1B-919D-C54984DD93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cb5d9f6-658a-420a-afb3-975c2966f40f"/>
    <ds:schemaRef ds:uri="http://purl.org/dc/elements/1.1/"/>
    <ds:schemaRef ds:uri="33385961-f7f9-4b10-a965-d18c0c9590fe"/>
    <ds:schemaRef ds:uri="14571de3-10a2-42ef-a9fd-7aa13da44c0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5C0F78-969A-409E-86ED-18FF7D368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71de3-10a2-42ef-a9fd-7aa13da44c0f"/>
    <ds:schemaRef ds:uri="FE1AB69C-9022-4D1B-919D-C54984DD93CE"/>
    <ds:schemaRef ds:uri="33385961-f7f9-4b10-a965-d18c0c9590fe"/>
    <ds:schemaRef ds:uri="1cb5d9f6-658a-420a-afb3-975c2966f4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</vt:lpstr>
      <vt:lpstr>Myndighetsregister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Arvid Perbo</dc:creator>
  <cp:keywords/>
  <dc:description/>
  <cp:lastModifiedBy>Mikael Westerlund</cp:lastModifiedBy>
  <cp:revision/>
  <dcterms:created xsi:type="dcterms:W3CDTF">2018-05-25T09:19:26Z</dcterms:created>
  <dcterms:modified xsi:type="dcterms:W3CDTF">2024-06-20T06:24:03Z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0x01010071463EE47383564B9EFAD3A2A8DF5E7C008958919A4A0CF14EB035F13BA7314575</vt:lpwstr>
  </property>
  <property fmtid="{D5CDD505-2E9C-101B-9397-08002B2CF9AE}" pid="3" name="AuthorIds_UIVersion_15872">
    <vt:lpwstr>16</vt:lpwstr>
  </property>
</Properties>
</file>